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540" firstSheet="8" activeTab="8"/>
  </bookViews>
  <sheets>
    <sheet name="市项目总表-修改说明" sheetId="1" state="hidden" r:id="rId1"/>
    <sheet name="市项目总表0208(按照意见修改)" sheetId="2" state="hidden" r:id="rId2"/>
    <sheet name="项目库-修改说明0311" sheetId="3" state="hidden" r:id="rId3"/>
    <sheet name="项目库0323（按0311会议意见修改 " sheetId="4" state="hidden" r:id="rId4"/>
    <sheet name="项目库0413-修改说明 " sheetId="5" state="hidden" r:id="rId5"/>
    <sheet name="项目库统计汇总表0" sheetId="6" state="hidden" r:id="rId6"/>
    <sheet name="市本级统计汇总表1" sheetId="7" state="hidden" r:id="rId7"/>
    <sheet name="各县市区统计汇总表2" sheetId="8" state="hidden" r:id="rId8"/>
    <sheet name="附件2 2022年城市绿化年度目标任务表" sheetId="9" r:id="rId9"/>
    <sheet name="市本级项目库" sheetId="10" state="hidden" r:id="rId10"/>
    <sheet name="各县市区项目库" sheetId="11" state="hidden" r:id="rId11"/>
    <sheet name="按照品质提升增补(请在该表中补充)" sheetId="12" state="hidden" r:id="rId12"/>
    <sheet name="新基建" sheetId="13" state="hidden" r:id="rId13"/>
    <sheet name="防洪" sheetId="14" state="hidden" r:id="rId14"/>
    <sheet name="污水" sheetId="15" state="hidden" r:id="rId15"/>
    <sheet name="环卫" sheetId="16" state="hidden" r:id="rId16"/>
    <sheet name="古城" sheetId="17" state="hidden" r:id="rId17"/>
    <sheet name="供水" sheetId="18" state="hidden" r:id="rId18"/>
    <sheet name="城市更新" sheetId="19" state="hidden" r:id="rId19"/>
    <sheet name="美丽集镇" sheetId="20" state="hidden" r:id="rId20"/>
    <sheet name="园林" sheetId="21" state="hidden" r:id="rId21"/>
    <sheet name="交通" sheetId="22" state="hidden" r:id="rId22"/>
    <sheet name="报国家中央财政" sheetId="23" state="hidden" r:id="rId23"/>
    <sheet name="省重点" sheetId="24" state="hidden" r:id="rId24"/>
  </sheets>
  <definedNames>
    <definedName name="_xlnm._FilterDatabase" localSheetId="1" hidden="1">'市项目总表0208(按照意见修改)'!$A$1:$AE$428</definedName>
    <definedName name="_xlnm._FilterDatabase" localSheetId="2" hidden="1">'项目库-修改说明0311'!$A$1:$J$584</definedName>
    <definedName name="_xlnm._FilterDatabase" localSheetId="3" hidden="1">'项目库0323（按0311会议意见修改 '!$A$1:$J$577</definedName>
    <definedName name="_xlnm._FilterDatabase" localSheetId="4" hidden="1">'项目库0413-修改说明 '!$A$1:$J$577</definedName>
    <definedName name="_xlnm._FilterDatabase" localSheetId="9" hidden="1">市本级项目库!$A$2:$J$294</definedName>
    <definedName name="_xlnm._FilterDatabase" localSheetId="10" hidden="1">各县市区项目库!$A$2:$J$297</definedName>
    <definedName name="_xlnm._FilterDatabase" localSheetId="12" hidden="1">新基建!$E$1:$E$16</definedName>
    <definedName name="_xlnm._FilterDatabase" localSheetId="13" hidden="1">防洪!$E$1:$E$23</definedName>
    <definedName name="_xlnm._FilterDatabase" localSheetId="14" hidden="1">污水!$E$1:$E$54</definedName>
    <definedName name="_xlnm._FilterDatabase" localSheetId="15" hidden="1">环卫!$E$1:$E$21</definedName>
    <definedName name="_xlnm._FilterDatabase" localSheetId="16" hidden="1">古城!$E$1:$E$39</definedName>
    <definedName name="_xlnm._FilterDatabase" localSheetId="17" hidden="1">供水!$E$1:$E$28</definedName>
    <definedName name="_xlnm._FilterDatabase" localSheetId="18" hidden="1">城市更新!$E$1:$E$114</definedName>
    <definedName name="_xlnm._FilterDatabase" localSheetId="20" hidden="1">园林!$E$1:$E$112</definedName>
    <definedName name="_xlnm._FilterDatabase" localSheetId="21" hidden="1">交通!$E$1:$E$169</definedName>
    <definedName name="_xlnm.Print_Area" localSheetId="2">'项目库-修改说明0311'!$A$1:J43</definedName>
    <definedName name="_xlnm.Print_Area" localSheetId="3">'项目库0323（按0311会议意见修改 '!$A$1:J43</definedName>
    <definedName name="_xlnm.Print_Area" localSheetId="4">'项目库0413-修改说明 '!$A$1:J43</definedName>
    <definedName name="_xlnm.Print_Area" localSheetId="9">市本级项目库!$A:J</definedName>
    <definedName name="_xlnm.Print_Titles" localSheetId="9">市本级项目库!$2:2</definedName>
    <definedName name="_xlnm.Print_Area" localSheetId="10">各县市区项目库!$A$1:J297</definedName>
    <definedName name="_xlnm.Print_Titles" localSheetId="10">各县市区项目库!$2:2</definedName>
    <definedName name="_xlnm.Print_Area" localSheetId="11">'按照品质提升增补(请在该表中补充)'!$A$1:J43</definedName>
    <definedName name="_xlnm._FilterDatabase" localSheetId="11" hidden="1">'按照品质提升增补(请在该表中补充)'!$A$1:$AE$1088</definedName>
    <definedName name="_xlnm._FilterDatabase" localSheetId="0" hidden="1">'市项目总表-修改说明'!$A$1:$X$454</definedName>
  </definedNames>
  <calcPr calcId="144525"/>
</workbook>
</file>

<file path=xl/sharedStrings.xml><?xml version="1.0" encoding="utf-8"?>
<sst xmlns="http://schemas.openxmlformats.org/spreadsheetml/2006/main" count="28684" uniqueCount="2225">
  <si>
    <t>类别</t>
  </si>
  <si>
    <t>编号</t>
  </si>
  <si>
    <t>项目名称</t>
  </si>
  <si>
    <t>项目内容</t>
  </si>
  <si>
    <t>建设情况</t>
  </si>
  <si>
    <t>十四五投资（万元）</t>
  </si>
  <si>
    <t>计划开工</t>
  </si>
  <si>
    <t>完成时限</t>
  </si>
  <si>
    <t>责任单位
（指导单位）</t>
  </si>
  <si>
    <t>所在区县</t>
  </si>
  <si>
    <t>新建</t>
  </si>
  <si>
    <t>谋划</t>
  </si>
  <si>
    <t>合计项目413项，其中新建、续建项目294项，总投资4255.9亿元。</t>
  </si>
  <si>
    <t>单位1</t>
  </si>
  <si>
    <t>单位2</t>
  </si>
  <si>
    <t>一、畅行（项目总数158项，其中新建项目数79项，新建项目总投资约为1328.2亿元）</t>
  </si>
  <si>
    <t>建议单位</t>
  </si>
  <si>
    <t>相关建议</t>
  </si>
  <si>
    <t>轨道交通</t>
  </si>
  <si>
    <t>厦漳泉城际铁路R1线泉州段</t>
  </si>
  <si>
    <t>起于泉港区，经惠安县、泉州台商区后到达城东片区，沿金屿通道经丰泽区至晋江池店，经南安水头、石井，连接至翔安机场，穿过厦门市，到达漳州市</t>
  </si>
  <si>
    <t>待定</t>
  </si>
  <si>
    <t>泉州市铁路建设办公室（代）</t>
  </si>
  <si>
    <t>跨区县</t>
  </si>
  <si>
    <t>泉港区</t>
  </si>
  <si>
    <t>开展漳泉肖铁路(城东站至安溪站)提级改造为市域快轨的前期研究，建议研究范围延伸至泉港，以充分利用现有铁路通道，提开利用效率，增加泉港与中心城区等区域的联系。</t>
  </si>
  <si>
    <t>厦门地铁3#线6#线延伸至泉州南翼新城</t>
  </si>
  <si>
    <t>泉州轨道交通1、2号线</t>
  </si>
  <si>
    <t>全长约79公里，1号线北起福厦铁路泉州站南止于石狮宝盖；2号线起于江南组团止于泉州汽车东站</t>
  </si>
  <si>
    <t>高快速路</t>
  </si>
  <si>
    <t>福厦高速公路彭田互通工程</t>
  </si>
  <si>
    <t>全长约12.9公里，总体线位呈东西走向，西起福田枢纽建设高架沿现状道路向东延伸，在石狮彭田设彭田收费站，过收费站续继高架向东延伸于学府路路口高架接地，往后新建道路向东接至石永二路高架，同时对沿线地面现状道路进行拓宽改造。</t>
  </si>
  <si>
    <t>泉州交通投资有限责任公司</t>
  </si>
  <si>
    <t>灵秀镇
永宁镇</t>
  </si>
  <si>
    <t>石狮市</t>
  </si>
  <si>
    <t>联十一线洪濑至水头埕美路段</t>
  </si>
  <si>
    <t>路线全长41公里，按部颁一级公路标准设计，设计速度80km/h,路基宽50米，采用沥青砼路面，双向六车道。</t>
  </si>
  <si>
    <t>南安市政府</t>
  </si>
  <si>
    <t>南安市</t>
  </si>
  <si>
    <t>贯通一重环湾快速路</t>
  </si>
  <si>
    <t>①打通晋江西滨至石狮大道段，约3公里</t>
  </si>
  <si>
    <t xml:space="preserve">用地批复后开工 </t>
  </si>
  <si>
    <t>用地批复后1年半完工</t>
  </si>
  <si>
    <t>石狮市交通建设有限责任公司、晋江市交通运输局、西滨镇人民政府</t>
  </si>
  <si>
    <t>晋江市
石狮市</t>
  </si>
  <si>
    <t>②结合后渚大桥西节点，开展后渚大桥至东海立交快捷化改造</t>
  </si>
  <si>
    <t>市住建局
泉州城建集团</t>
  </si>
  <si>
    <t>丰泽区</t>
  </si>
  <si>
    <t>城建集团东海投资公司</t>
  </si>
  <si>
    <t>该项目含：
1.通港东街改造一期晋江大桥下掉头匝道
2.后渚大桥西节点
3.通港东街快捷化改造工程</t>
  </si>
  <si>
    <t>③晋新路快捷化改造，约8公里</t>
  </si>
  <si>
    <t xml:space="preserve">2020年底        </t>
  </si>
  <si>
    <t xml:space="preserve">2022年底    </t>
  </si>
  <si>
    <t>晋江市自然资源局、交通运输局</t>
  </si>
  <si>
    <t>晋江市</t>
  </si>
  <si>
    <t>构建“中环城路”工程</t>
  </si>
  <si>
    <t>①打通站前大道鲤城段南延接池峰路段，约2.3公里</t>
  </si>
  <si>
    <t xml:space="preserve">2020年底       </t>
  </si>
  <si>
    <t>鲤城城建集团</t>
  </si>
  <si>
    <t>鲤城区</t>
  </si>
  <si>
    <t>②开展池峰路南延伸至凤池路（含池峰路与凤池路节点）规划建设工作。</t>
  </si>
  <si>
    <t xml:space="preserve">2020年底            </t>
  </si>
  <si>
    <t xml:space="preserve">2022年底 </t>
  </si>
  <si>
    <t>晋江市自然资源局、交通运输局、池店镇人民政府</t>
  </si>
  <si>
    <t>③开展凤池路（池峰路至刺桐大桥南节点）快捷化改造，约3公里。</t>
  </si>
  <si>
    <t xml:space="preserve">2020年底           </t>
  </si>
  <si>
    <t xml:space="preserve">2022年底   </t>
  </si>
  <si>
    <t>④开展刺桐大桥南节点改造提升</t>
  </si>
  <si>
    <t>2020年底</t>
  </si>
  <si>
    <t>晋江市交通运输局、池店镇人民政府</t>
  </si>
  <si>
    <t>构筑三点门户地区“多向放射线”工程</t>
  </si>
  <si>
    <t>①晋江境内新建路段，约4.8公里</t>
  </si>
  <si>
    <t xml:space="preserve">2020年底         </t>
  </si>
  <si>
    <t>晋江市自然资源局、交通运输局、安海镇人民政府</t>
  </si>
  <si>
    <t>②南安境内新建路段，约3.4公里</t>
  </si>
  <si>
    <t>2022年底</t>
  </si>
  <si>
    <t>南安市交通集团</t>
  </si>
  <si>
    <t>建议删除，理由经泉州市政府朱启平副市长（12月）召开协调会，同意暂缓该项目，进一步深化论证“聚城畅通”工程晋江世纪大道南延伸至南翼新城科院路（南安段、G324提升段）规划建设，待该快速路明确后再实施衔接世纪大道(南安资源局提供)。</t>
  </si>
  <si>
    <t>③G324国道南安提升段（解放路至S201段），约4.5公里</t>
  </si>
  <si>
    <t>建议删除，经泉州市政府朱启平副市长（12月）召开协调会，同意暂缓该项目，进一步深化论证“聚城畅通”工程晋江世纪大道南延伸至南翼新城科院路（南安段、G324提升段）规划建设，待该快速路明确后再实施衔接世纪大道(南安资源局提供)。</t>
  </si>
  <si>
    <t>①开展刺桐路北拓至惠安站前期工作，约20.7公里</t>
  </si>
  <si>
    <t>泉三高速投资有限公司</t>
  </si>
  <si>
    <t>②北迎宾二期改造工程（丰泽街至火烧桥），约4公里</t>
  </si>
  <si>
    <t>泉州市路桥建设开发有限公司</t>
  </si>
  <si>
    <t>①武荣大桥</t>
  </si>
  <si>
    <t>续建</t>
  </si>
  <si>
    <t>2023年6月</t>
  </si>
  <si>
    <t>南安市城管局、南翼集团</t>
  </si>
  <si>
    <t>②加快江滨南路南安段建设</t>
  </si>
  <si>
    <t>南安市滨江基地办</t>
  </si>
  <si>
    <t>③加快省道215及与其相连接的县道335复线</t>
  </si>
  <si>
    <t>2017年</t>
  </si>
  <si>
    <t>2023年底</t>
  </si>
  <si>
    <t>南安市交通运输局</t>
  </si>
  <si>
    <t>（省道215已完工，县道335复线项目前期手续）</t>
  </si>
  <si>
    <t>④中心市区到安溪龙门快速通道前期研究</t>
  </si>
  <si>
    <t>市资源规划局、南安市人民政府、安溪县人民政府</t>
  </si>
  <si>
    <t>搭建中心市区15分钟高快速路系统工程</t>
  </si>
  <si>
    <t>②新增衔接点：设高速东星出入口接中环城路</t>
  </si>
  <si>
    <t>2025</t>
  </si>
  <si>
    <t>市交通局、市住建局</t>
  </si>
  <si>
    <t>市交通局</t>
  </si>
  <si>
    <t>修改项目内容投资开工完工时间责任单位</t>
  </si>
  <si>
    <t>二重环湾</t>
  </si>
  <si>
    <t>泉三高速快速化改造，约17km</t>
  </si>
  <si>
    <t>鲤城区、晋江</t>
  </si>
  <si>
    <t>省上已明确泉三高速不宜市政化，建议删除</t>
  </si>
  <si>
    <t>站前大道南延伸至泉三高速段，约1.9km</t>
  </si>
  <si>
    <t>站前南北大道快速化改造，约8km</t>
  </si>
  <si>
    <t>万虹公路至朋虹街组合立交节点改造</t>
  </si>
  <si>
    <t>洛江区</t>
  </si>
  <si>
    <t>删除，已打包在万虹路提升（序号117+）</t>
  </si>
  <si>
    <t>万虹公路至阳江路立交节点。</t>
  </si>
  <si>
    <t>刺桐路北拓至大港湾机场，约25km</t>
  </si>
  <si>
    <t>泉州市、惠安</t>
  </si>
  <si>
    <t xml:space="preserve"> 打通晋江-石狮段，约6.8km</t>
  </si>
  <si>
    <t xml:space="preserve">石狮市、晋江市  </t>
  </si>
  <si>
    <t>石狮市  晋江市</t>
  </si>
  <si>
    <t>泉州市二重环湾快速路(石狮段)新建工程全长10.03公里，红线宽度55米，全线采用主线高架+地面辅道分为四段建设。</t>
  </si>
  <si>
    <t>南、北翼放射线</t>
  </si>
  <si>
    <t>台商区洛阳大道改造（含洛阳桥拓宽），约9km，十四五末启动。</t>
  </si>
  <si>
    <t>台商区</t>
  </si>
  <si>
    <t>北翼中通道建设，约36km，十四五末启动。</t>
  </si>
  <si>
    <t>海山大道建设工程，6.5km</t>
  </si>
  <si>
    <t>创业路建设工程，4.1km</t>
  </si>
  <si>
    <t>台商区、惠安县</t>
  </si>
  <si>
    <t>晋江东部快速路建设工程，20.1km</t>
  </si>
  <si>
    <t>晋南快速路建设工程，6.3km。</t>
  </si>
  <si>
    <t>双龙路（晋新路至泉三高速）快速化改造提升，12.2km。</t>
  </si>
  <si>
    <t>泉州二重环湾快速路匝道工程（狮城大道至晋江）</t>
  </si>
  <si>
    <t>建设2道匝道，连接狮城大道至晋江二重环湾高架桥。匝道长各300米，匝道落地后与狮城大道形成T字形渠化交叉。</t>
  </si>
  <si>
    <t>打通二重环湾快速路穿紫帽山段工程项目</t>
  </si>
  <si>
    <t>站前大道南延伸至南迎宾大道段，约5.0km。</t>
  </si>
  <si>
    <t>市住建局</t>
  </si>
  <si>
    <t>鲤城区
南安市</t>
  </si>
  <si>
    <t>泉州台商投资区海山大道建设工程第三标段（亚艺街-东纬一路）</t>
  </si>
  <si>
    <t>主线为城市快速路,主线双向八车道，辅道双向四车道，长约3.05千米，道路红线宽度70米。</t>
  </si>
  <si>
    <t>泉州台商投资区管委会</t>
  </si>
  <si>
    <t>泉州台商投资区海山大道建设工程第四标段（东纬一路-江锦街）</t>
  </si>
  <si>
    <t>主线为城市快速路，主线双向八车道，辅道双向四车道,长约2.809千米，道路红线宽度70米。</t>
  </si>
  <si>
    <t>东西大道延伸段工程</t>
  </si>
  <si>
    <t>全长约6.32km；起点至海灵大道段道路红线宽65-70m，道路等级为城市快速路，主线双向8车道。海灵大道至军博园段道路红线宽35.5m，城市主干路，双向6车道。</t>
  </si>
  <si>
    <t>构建南翼新城环路系统</t>
  </si>
  <si>
    <t>线路由南翼中通道、围头湾大道和晋江西部快速通道构建南翼新城环城路，全长约48.5km.</t>
  </si>
  <si>
    <t>晋江市、南安市</t>
  </si>
  <si>
    <t>科院路（建议删除，与15项重复）</t>
  </si>
  <si>
    <t>环围头湾快速路</t>
  </si>
  <si>
    <t>泉州一重环湾快速路石狮段（二期）</t>
  </si>
  <si>
    <t>路线总长约0.96公里，按一级公路兼城市快速路标准设计，路基宽度75米,雪上沟大桥一座。</t>
  </si>
  <si>
    <t>石狮市政府</t>
  </si>
  <si>
    <t>主干路</t>
  </si>
  <si>
    <t>百崎通道工程</t>
  </si>
  <si>
    <t>项目连接丰泽城东街和台商投资区洛沙大道，双向六车道，路线全长3.612km。</t>
  </si>
  <si>
    <t>泉州市交通运输局、市住建局</t>
  </si>
  <si>
    <t>东海通道工程</t>
  </si>
  <si>
    <t>项目连接丰泽区东海滨海街和晋江双龙路，双向六车道，路线全长4.8km。</t>
  </si>
  <si>
    <t>丰泽区   台商区</t>
  </si>
  <si>
    <t>金屿通道工程</t>
  </si>
  <si>
    <t>双向八车道，路线全长4.132 km。</t>
  </si>
  <si>
    <t>国道G324线泉州大桥扩宽改造工程</t>
  </si>
  <si>
    <t>扩宽改造大桥838米及连接线工程。</t>
  </si>
  <si>
    <t>市交通运输局
市公路局</t>
  </si>
  <si>
    <t>修改项目内容投资开工完工时间</t>
  </si>
  <si>
    <t>国道G324线洛阳江大桥扩宽改造工程</t>
  </si>
  <si>
    <t>扩宽改造大桥245米及连接线工程。</t>
  </si>
  <si>
    <t>通港东街改造一期晋江大桥下掉头匝道项目</t>
  </si>
  <si>
    <t>588米的掉头匝道及部分U型槽。</t>
  </si>
  <si>
    <t>序号7已包含该项目，建议删除该项</t>
  </si>
  <si>
    <t>新华路北拓工程</t>
  </si>
  <si>
    <t>新华路北拓（S307至站前东西大道段），约4.2公里</t>
  </si>
  <si>
    <t>泉州文旅集团</t>
  </si>
  <si>
    <t>丰州大道建设工程</t>
  </si>
  <si>
    <t>根据控规启动建设，约2.8km</t>
  </si>
  <si>
    <t>丰州大桥建设工程</t>
  </si>
  <si>
    <t>根据控规，启动建设</t>
  </si>
  <si>
    <t>田中大道建设工程</t>
  </si>
  <si>
    <t>根据控规，启动建设，约8.4km</t>
  </si>
  <si>
    <t>惠城大道工程</t>
  </si>
  <si>
    <t>金屿大桥至惠安G324,13.5km</t>
  </si>
  <si>
    <t>台商区   惠安县</t>
  </si>
  <si>
    <t>江滨南路改扩建工程</t>
  </si>
  <si>
    <t>江滨南路鲤城段，双向六车道改造，11.3km</t>
  </si>
  <si>
    <t>海湾大道（海江大道-16号码头）</t>
  </si>
  <si>
    <t>城市主干路，全长11.3km，道路红线宽59~72.5m。</t>
  </si>
  <si>
    <t>泉东大道（百东大道）高铁段
（杏秀路-南北大道）</t>
  </si>
  <si>
    <t>全长约2.8km，道路红线宽72米，主车道双向8车道。</t>
  </si>
  <si>
    <t>海城大道（张纬四路-张纬六路、泉东大道-海湾大道）</t>
  </si>
  <si>
    <t>城市主干道，全长约3.96km，道路红线宽60米，主车道双向8车道。</t>
  </si>
  <si>
    <t>海城大道（第四纵路）
（海山大道至张纬四路）</t>
  </si>
  <si>
    <t>城市主干道,全长约4.19km，道路红线宽60米，主车道双向8车道。</t>
  </si>
  <si>
    <t>泉东大道（杏秀路-海玉路）</t>
  </si>
  <si>
    <t>城市主干道，全长约2.15km，道路红线宽66米，主车道双向8车道。</t>
  </si>
  <si>
    <t>2020.10</t>
  </si>
  <si>
    <t>2022.10</t>
  </si>
  <si>
    <t>滨湖东路（杏琅路）
（滨湖南路至杏秀路）</t>
  </si>
  <si>
    <t>城市主干道，全长约2.89km，道路红线宽50米，主车道双向6车道。</t>
  </si>
  <si>
    <t>泉州台商投资区海湾大道双山段道路及景观工程（白沙湾公园）</t>
  </si>
  <si>
    <t>城市主干路，全长3.6公里，最窄处宽度为45米，最宽处达到192米</t>
  </si>
  <si>
    <t>万虹路（河市中学至马甲新庵岭）市政道路</t>
  </si>
  <si>
    <t>全长约3.4公里，拓改路幅宽度50米，双向六车道，城市I级主干道。</t>
  </si>
  <si>
    <t>区住建局</t>
  </si>
  <si>
    <t>洛江区西环路（朋虹街-经九路）市政道路工程</t>
  </si>
  <si>
    <t>建设长4.41公里市政道路，双向六车道，城市主干道</t>
  </si>
  <si>
    <t>2022.12</t>
  </si>
  <si>
    <t>经九路（滨江路-西环路）市政工程</t>
  </si>
  <si>
    <t>全长约2.2km，路宽40m，时速40km/h，为城市主干道。</t>
  </si>
  <si>
    <t>2024</t>
  </si>
  <si>
    <t>万投集团</t>
  </si>
  <si>
    <t>双阳华侨经济开发区经六路（福滨街）</t>
  </si>
  <si>
    <t>建设全长约800米、宽40米市政道路，城市主干道，包括道路及市政配套工程</t>
  </si>
  <si>
    <t>阳光南路市政道路工程</t>
  </si>
  <si>
    <t>建设长900米、宽20米市政主干道</t>
  </si>
  <si>
    <t>2025.12</t>
  </si>
  <si>
    <t>双阳街道办事处</t>
  </si>
  <si>
    <t>阳新街西段至新旧西环路连接工程</t>
  </si>
  <si>
    <t>建设长500米、宽20米市政主干道</t>
  </si>
  <si>
    <t>2023.5</t>
  </si>
  <si>
    <t>联三、联十一线（洛江段）</t>
  </si>
  <si>
    <t>联三线双向六车道，联十一线一级公路双向八车道，洛江段共线合计4.5公里</t>
  </si>
  <si>
    <t>洛江区政府</t>
  </si>
  <si>
    <t>石狮市永宁外线（红塔湾旅游路至梅宁路）道路工程</t>
  </si>
  <si>
    <t>道路全长1.068公里，路基宽度45-47米，双向六车道，按二级公路标准兼城市道路功能设计，采用沥青混凝土路面。</t>
  </si>
  <si>
    <t>洪濑大桥及连接线路面改造工程</t>
  </si>
  <si>
    <t>大桥全长约310m，宽度26m，接线长200m，按二级公路建设，设计时速60km/h，双向六车道，采用沥青砼路面</t>
  </si>
  <si>
    <t>洪濑</t>
  </si>
  <si>
    <t>泉州蓝色海湾滨海通道交通整治提升工程</t>
  </si>
  <si>
    <t>线路起于惠安东岭镇，终于科苑路，整治全长约141km，打通围头湾英林镇至石井14.6km建设，石狮蚶江段约3.5km建设；</t>
  </si>
  <si>
    <t>构建北翼新城环路系统</t>
  </si>
  <si>
    <t>线路有G228线改线工程、滨海南路、滨海东路、通港路构建北翼新城环城路，全长约31.2km，其中新建路段约14.268km，提升路段约13.6km.</t>
  </si>
  <si>
    <t>项目内容改为线路有G228线改线工程、滨海南路、滨海东路、通港路构建北翼新城环城路，全长约31.2k，其中新建路段约14.268km，提升路段约13.6km，开工时间2024.6,竣工时间为2028.6。</t>
  </si>
  <si>
    <t>南山北路改建工程</t>
  </si>
  <si>
    <t>全长约4.545km(裁弯取直约2.6km)，红线宽度46m，采用双向六车道标准建设。</t>
  </si>
  <si>
    <t>泉港区政府</t>
  </si>
  <si>
    <t>外西环路高铁连接线</t>
  </si>
  <si>
    <t>外西环路连接至晋江规划东西三路，路线全长约929米，道路红线宽度45米，主要建设内容包括道路工程、交通工程、给排水工程、电气工程等。为石狮连接高铁泉州南站的快捷通道。</t>
  </si>
  <si>
    <t>南安大道市政化改造工程</t>
  </si>
  <si>
    <t>对南安大道辅道和慢行系统（非机动车道和人行道铺装）进行市政化改造。</t>
  </si>
  <si>
    <t>南安市南金公路市政化改造（白改黑）工程（二期）</t>
  </si>
  <si>
    <t>该项目起于省新镇政府，终至保福岭隧道，道路长约6.2公里，宽约23米，在原混凝土路面进行沥青路面改造并同步建设污水管道及部分人行道。</t>
  </si>
  <si>
    <t>南安市城西片区江滨路（崎峰段）提升改造工程</t>
  </si>
  <si>
    <t>全长2公里道路路面提升，两侧市政化改造，增设慢行自行车道，路灯及绿化改造。</t>
  </si>
  <si>
    <t>和平北路快捷化改造提升</t>
  </si>
  <si>
    <t>机场快速路至晋江南互通连接线，全长约10.5km</t>
  </si>
  <si>
    <t>晋江市政府</t>
  </si>
  <si>
    <t>安溪“大三环”项目</t>
  </si>
  <si>
    <t>“大三环”项目包含东三环、南三环、西三环、联四线、铁观音隧道及连接线。规划建设基本里程64.302公里其中，新建里程52.373公里</t>
  </si>
  <si>
    <t>2025.12完工</t>
  </si>
  <si>
    <t>安溪县政府</t>
  </si>
  <si>
    <t>安溪县</t>
  </si>
  <si>
    <t>安溪高速出口路网建设工程</t>
  </si>
  <si>
    <t>项目建设路网包括同南路、三安大桥连接线、迎宾大道、A/B匝道、兴安路连接线共6条市政道路，总长7.31公里。</t>
  </si>
  <si>
    <t>龙门和平至官桥善益连接线建设项目</t>
  </si>
  <si>
    <t>工程分A和B两段道路，A段道路全长6.2公里，宽度32米；B段道路全长0.71公里，宽度27.5米</t>
  </si>
  <si>
    <t>2023年12月</t>
  </si>
  <si>
    <t>安溪县参岭隧道工程</t>
  </si>
  <si>
    <t>全长约2.2km，红线宽度32-47m，其中隧道长度约960m，采用三洞布局。机动车隧道采用双向4车道，连接线道路采用双向6车道。</t>
  </si>
  <si>
    <t>湖头环城路云林至高速路口段建设项目</t>
  </si>
  <si>
    <t>按双向六车道设计，全长6公里，路基宽24米，包括道路及其配套的雨污水管线等，设计等级为二级公路兼城市道路功能</t>
  </si>
  <si>
    <t>安溪县雁塔大桥</t>
  </si>
  <si>
    <t>连接凤山路，与中山路交叉，桥梁两头接线为城市次干路，双向4车道,全长800米。</t>
  </si>
  <si>
    <t>惠兴街西拓（龙湫路）项目</t>
  </si>
  <si>
    <t>新建三条道路，惠兴街西延伸段，长约4.7公里；紫东大道，长约1.25公里；惠西三路，长约3.6公里</t>
  </si>
  <si>
    <t>惠安县政府</t>
  </si>
  <si>
    <t>螺城镇
紫山镇</t>
  </si>
  <si>
    <t>惠安县</t>
  </si>
  <si>
    <t>目前未落实资金来源，建议删除</t>
  </si>
  <si>
    <t>惠安县滨海路（西沙湾至青山湾）市政道路及景观工程</t>
  </si>
  <si>
    <t>全长8.31公里惠安县滨海路（西沙湾至青山湾），部分路段为4车道</t>
  </si>
  <si>
    <t>2021.12</t>
  </si>
  <si>
    <t>崇武镇
山霞镇</t>
  </si>
  <si>
    <t>永春县北环路西拓及西环路道路工程</t>
  </si>
  <si>
    <t>工程全长4.853km，道路修建宽度42米，建设用地红线面积467020平方米。</t>
  </si>
  <si>
    <t>永春县政府</t>
  </si>
  <si>
    <t>永春县</t>
  </si>
  <si>
    <t>建议删除</t>
  </si>
  <si>
    <t>北外环路</t>
  </si>
  <si>
    <t>沿城东高速出口、龙翰村北侧半山腰至仙境村，长度约6公里。</t>
  </si>
  <si>
    <t>德化县政府</t>
  </si>
  <si>
    <t>德化县</t>
  </si>
  <si>
    <t>西外环路</t>
  </si>
  <si>
    <t>起点：盖德鬼腔口，经三福村、上坑村、有济村、英山村，终点：英山格，长度约4公里。</t>
  </si>
  <si>
    <t>环城东路延伸段</t>
  </si>
  <si>
    <t>西接乐兴小区二期。</t>
  </si>
  <si>
    <t>宝泰路道路工程</t>
  </si>
  <si>
    <t>结合东环片区开发改造，建设宝泰路，道路长度约1.5公里。</t>
  </si>
  <si>
    <t>德霞路道路工程</t>
  </si>
  <si>
    <t>结合城东二期开发改造，建设德霞路，道路长度约0.9公里。</t>
  </si>
  <si>
    <t>城区道路沥青化改造工程</t>
  </si>
  <si>
    <t>逐步对城区道路进行沥青化改造，共改造道路10万平方米。</t>
  </si>
  <si>
    <t>三班路口至车堆岭道路改造工程</t>
  </si>
  <si>
    <t>对三班路口至车堆岭路段进行拓宽改造，道路长度约0.7公里。</t>
  </si>
  <si>
    <t>城区人行道及排水设施改造工程</t>
  </si>
  <si>
    <t>对城区老旧人行道及排水设施进行改造。</t>
  </si>
  <si>
    <t>城区交通设施工程</t>
  </si>
  <si>
    <t>施划城区道路标志标线，新建及修复隔离护栏，新建交通信号灯。</t>
  </si>
  <si>
    <t>中环城已建设路段快捷化提升工程</t>
  </si>
  <si>
    <t>对中环城已建道路进行进行快捷化提升。</t>
  </si>
  <si>
    <t>丰泽区政府
鲤城区政府</t>
  </si>
  <si>
    <t>江南组团田中大道</t>
  </si>
  <si>
    <t>根据控规，启动建设，进一步形成江南组团”六纵六横“干路网。</t>
  </si>
  <si>
    <t>江南组团开发建设指挥部</t>
  </si>
  <si>
    <t>江南组团</t>
  </si>
  <si>
    <t>江南组团常泰路北段市政道路</t>
  </si>
  <si>
    <t>根据控规道路线型，启动道路建设，完善组团道路系统。</t>
  </si>
  <si>
    <t>江南组团延陵大道</t>
  </si>
  <si>
    <t>江南组团奉新路</t>
  </si>
  <si>
    <t>该项目已建成通车，经指挥部向市城建办反馈情况，市城建办已同意将该项目在建设计划中删除</t>
  </si>
  <si>
    <t>江南大街提升工程</t>
  </si>
  <si>
    <t>对江南大街道路改造提升，道路两侧里面进行美化整治。</t>
  </si>
  <si>
    <t>江南大街东段市政道路</t>
  </si>
  <si>
    <t>根据控规，启动建设，打通并连接江滨南路。</t>
  </si>
  <si>
    <t>鲤城区政府</t>
  </si>
  <si>
    <t>根据市城建办的通知，该项目已纳入繁荣片区建设范围，建设实施主体为鲤城区政府</t>
  </si>
  <si>
    <t>通源街（浔美工业区）道路拓宽工程</t>
  </si>
  <si>
    <t>对通源街（浔美工业区）道路进行拓宽改造。</t>
  </si>
  <si>
    <t>城东组团</t>
  </si>
  <si>
    <t>丰泽区相关单位已完成施工图设计，由丰泽区政府组织实施。</t>
  </si>
  <si>
    <t>云鹿路北拓隧道新建工程</t>
  </si>
  <si>
    <t>建设云鹿路北拓隧道工程</t>
  </si>
  <si>
    <t>该项目已包含在云山片区更新项目中</t>
  </si>
  <si>
    <t>津淮街东延伸</t>
  </si>
  <si>
    <t>一般性主干路，云鹿路至通港西街段，全长约1.1km</t>
  </si>
  <si>
    <t>经十四路北延伸</t>
  </si>
  <si>
    <t>一般性主干路，经十四路至东海大街段，全长约0.7km</t>
  </si>
  <si>
    <t>江南大街东延伸</t>
  </si>
  <si>
    <t>一般性主干路，江南大街至江滨南路段，全长约0.7km</t>
  </si>
  <si>
    <t>火炬街南延伸</t>
  </si>
  <si>
    <t>一般性主干路，火炬街至池峰路段，全长约0.6km</t>
  </si>
  <si>
    <t>常泰路北延伸</t>
  </si>
  <si>
    <t>一般性主干路，德泰路至江滨南路段，全长约1km</t>
  </si>
  <si>
    <t>海韵街东延伸</t>
  </si>
  <si>
    <t>一般性主干路，兴学街至丰海路路段，全长约0.5km</t>
  </si>
  <si>
    <t>待海岸线修测外移批复后启动复工建设</t>
  </si>
  <si>
    <t>沿海大通道蚶江段</t>
  </si>
  <si>
    <t>交通性主干道，全长约3.5km</t>
  </si>
  <si>
    <t>鉴于该路段已经打通，我市建议将该项目删除</t>
  </si>
  <si>
    <t>繁荣大道建设工程</t>
  </si>
  <si>
    <t>交通性主干道，全长约7.2km</t>
  </si>
  <si>
    <t>万虹路改造提升</t>
  </si>
  <si>
    <t>对万虹路324国道至河市中学路段路面白改黑、道路渠化、人行道、分车道绿化等进行综合整治提升。</t>
  </si>
  <si>
    <t>省道215线洛江区段“白改黑”工程</t>
  </si>
  <si>
    <t>总长约2.93公里，进行路面白改黑</t>
  </si>
  <si>
    <t>次支路</t>
  </si>
  <si>
    <t>鲤城林荫大道笋江路至江南新街道路工程</t>
  </si>
  <si>
    <t>道路规划宽度34米，总长约1.25公里，城市次干道。</t>
  </si>
  <si>
    <t>洛江区子府路、朝阳四号路等市政道路工程</t>
  </si>
  <si>
    <t>阳江片区市政道路工程一、二期，学府路、朝阳4号路等12条次支路建设，全长约8.38km</t>
  </si>
  <si>
    <t>新城办 双阳街道办事处  万投集团</t>
  </si>
  <si>
    <t>东海片区支十五路等四条支路市政道路工程</t>
  </si>
  <si>
    <t>支十五路等四条支路北侧为现状的通港东街，西侧为规划经八路，道路等级为城市支路，道路标准宽度12米，双向2车道，设计时速为20公里/小时。其中支十五路西起经八路，沿幼师地块布设，终于支十八路，全长870米；支十六路北起通港东街，南至支十五路，全长261.24米；支十七路始于通港东街，终于碧桂园B地块前消防转场，长653.2米；支十八路北接支十七路，南至支十五路，长454米。</t>
  </si>
  <si>
    <t>已开工</t>
  </si>
  <si>
    <t>东海金融服务区周边配套道路工程</t>
  </si>
  <si>
    <t>东海金融服务区内新建三条市政道路。其中区内道路1长度200米，宽度15米；区间道路2长度约300米，宽度15米，区内道路3长度约200米，宽度9米。</t>
  </si>
  <si>
    <t>东海组团开发建设指挥部</t>
  </si>
  <si>
    <t>主干道以下的项目建议以区县打包</t>
  </si>
  <si>
    <t>云盖寺至骨灰堂道路工程</t>
  </si>
  <si>
    <t>本工程总长约0.724千米，规划红线宽12米，等级为城市支路，包括：道路工程、桥涵工程、交通工程等。</t>
  </si>
  <si>
    <t>清濛园区道路综合提升改造工程</t>
  </si>
  <si>
    <t>西片区宽24米长830米，宽12米长3141米，宽18米长3949米。中片区宽24米长2876米，宽12米长8106米，宽18米长5080米</t>
  </si>
  <si>
    <t>泉州开发区管委会</t>
  </si>
  <si>
    <t>泉州开发区</t>
  </si>
  <si>
    <t>开发区</t>
  </si>
  <si>
    <t>安溪县次支路网建设项目</t>
  </si>
  <si>
    <t>“大白濑”附属设施建设项目、龙门和平至官桥善益连接线建设项目、湖头环城路云林至高速路口段建设项目、2025产业园湖头区南侧市政道路建设工程等</t>
  </si>
  <si>
    <t>永春县桃石路道路建设及周边水渠改造工程</t>
  </si>
  <si>
    <t>改造排水沟渠，新建市政道路1.4公里</t>
  </si>
  <si>
    <t>永春县住建局</t>
  </si>
  <si>
    <t>德化县次支路网建设项目</t>
  </si>
  <si>
    <t>宝泰路、德霞路道路工程，三班路口至车堆岭道路改造工程、千福桥，总长约3.1公里。</t>
  </si>
  <si>
    <t>中心城区次干路网打通工程</t>
  </si>
  <si>
    <t>南俊路北延伸、毓才街东延伸、西辅路、体育街西延伸、安达路南延伸等9条断头路段打通，总长约5.3公里。</t>
  </si>
  <si>
    <t>丰泽区 鲤城区 晋江市</t>
  </si>
  <si>
    <t>城东集团</t>
  </si>
  <si>
    <t>体育街西延伸段需跨越北渠及下穿漳泉肖铁路，建议待漳泉肖铁路外移后启动建设。</t>
  </si>
  <si>
    <t>西华洋片区次支路网建设工程</t>
  </si>
  <si>
    <t>纬五路、纬三路、纬七路、经四路、经六路等多条次支路网建设，总长约12.9公里。</t>
  </si>
  <si>
    <t>住宅建设开发有限公司</t>
  </si>
  <si>
    <t>鲤城江南片区</t>
  </si>
  <si>
    <t>泰明街东延伸、配套四号路、配套五号路、泰华路北延伸等次支路网建设，总长约3.8公里。</t>
  </si>
  <si>
    <t>东海金崎、后埔片区、东海云山片区次支路网建设工程</t>
  </si>
  <si>
    <t>纬五路、经十路、经十二路等次支路网建设，总长约7.5公里。</t>
  </si>
  <si>
    <t>与片区项目重复，建议删除</t>
  </si>
  <si>
    <t>城东南埔山片区</t>
  </si>
  <si>
    <t>毓才街0.78m</t>
  </si>
  <si>
    <t>东海片区经八路北段及支十四路延伸段市政道路工程</t>
  </si>
  <si>
    <t>经八路北段为城市次干路，道路南起东海大街，北至通港东街，全长1078.65米，道路标准宽度36米，双向4车道，设计速度30公里/小时。支十四路延伸段为城市支路，其中现状支十四路末端至经八路北段长332.83米，道路标准宽度18米；经八路北段至通港东街段长586.23米，道路标准宽度16米，双向2车道，设计时速为20公里/小时。</t>
  </si>
  <si>
    <t>新增项目</t>
  </si>
  <si>
    <t>宝秀周边市政道路（I号、5号）第II标段</t>
  </si>
  <si>
    <t>1号路道路长1453米，路宽西段24米，东段18米；5号路道路长464米，路宽18米。道路设计行车速度为20公里/小时，道路等级为城市支路。</t>
  </si>
  <si>
    <t>惠西片区规划二、三、四路</t>
  </si>
  <si>
    <t>道路全长2133.341米、红线宽度40、40、24、20米、道路面积约为72340平方米，包括道路、桥梁、排水、通信管道、路灯、绿化工程。</t>
  </si>
  <si>
    <t>13812万元</t>
  </si>
  <si>
    <t>建议将“惠西片区规划二、三、四路”项目纳入全市城乡基础设施重大项目中，属续建项目，项目内容：道路全长2133.341米、红线宽度40、40、24、20米、道路面积约为72340平方米，包括道路、桥梁、排水、通信管道、路灯、绿化工程。投资金额：13812万元。</t>
  </si>
  <si>
    <t>交通枢纽及配套</t>
  </si>
  <si>
    <t>新泉州东站站前广场及市政配套工程</t>
  </si>
  <si>
    <t>站前广场用地面积约8.6万平方米，进站匝道桥总长1.87km,市政配套道路共4.08km。</t>
  </si>
  <si>
    <t>福厦客专泉州南站站前广场</t>
  </si>
  <si>
    <t>长途、社会大车合并设置3万平方米；公交场站1.76万平方米；出租车地下蓄车场1.6万平方米；私家车地下停车场3万平方米（750泊位）。</t>
  </si>
  <si>
    <t>晋江市高铁新城开发建设有限责任公司</t>
  </si>
  <si>
    <t>泉港区高铁站周边配套道路及附属工程</t>
  </si>
  <si>
    <t>一期为泉港区高铁站周边道路工程，全长约1468m；二期为泉港区高压线走廊道路工程。</t>
  </si>
  <si>
    <t>2021.3</t>
  </si>
  <si>
    <t>项目开工时间2020.12改为2021.3，竣工时间202.2改为2022.6.</t>
  </si>
  <si>
    <t>兴泉铁路永春站站前广场</t>
  </si>
  <si>
    <t>主要包括站前广场交通组织、公交首末站、地面停车场、广场等。</t>
  </si>
  <si>
    <t>公共交通客运</t>
  </si>
  <si>
    <t>泉州新汽车站地块改造项目</t>
  </si>
  <si>
    <t>该项目占地面积约34529.4 m2（51.8亩），彻底解决交通拥堵，切实改善城乡面貌。</t>
  </si>
  <si>
    <t>交发集团</t>
  </si>
  <si>
    <t>第136项“泉州新汽车站地块改造项目”与第137项“泉州汽车站综合开发”为同一个项目，请删除第136项内容</t>
  </si>
  <si>
    <t>泉州汽车站综合开发</t>
  </si>
  <si>
    <t>对泉州汽车站进行综合开发，形成以新零售和文体设施为主的城市科技园商业圈。</t>
  </si>
  <si>
    <t>滨海公交综合场站（S3地块）</t>
  </si>
  <si>
    <t>总用地面积：23.52亩</t>
  </si>
  <si>
    <t>城东埭头公交综合场站</t>
  </si>
  <si>
    <t>总用地面积14993.00m2，总建筑面积为36589.38m2，</t>
  </si>
  <si>
    <t>公交候车亭（二期）建设工程</t>
  </si>
  <si>
    <t>建设45座公交候车亭。</t>
  </si>
  <si>
    <t>德化西门车站片区改造项目</t>
  </si>
  <si>
    <t>地块用地面积197.53亩，改造后总建筑面积35.82万㎡。</t>
  </si>
  <si>
    <t>南安汽车站改造项目</t>
  </si>
  <si>
    <t>用地面积约：8635㎡
新建建筑面积约：48040㎡，占地面积约:2590.5㎡</t>
  </si>
  <si>
    <t>泉州市交发置业投资有限公司</t>
  </si>
  <si>
    <t>安溪湖头镇旧车站综合改造项目</t>
  </si>
  <si>
    <t>拟拆除现有旧车站，总建筑面积15005㎡。</t>
  </si>
  <si>
    <t>慢行系统</t>
  </si>
  <si>
    <t>中心城区行人立体过街项目</t>
  </si>
  <si>
    <t>新建医高专人行天桥、后渚小学、东海总部经济区-滨海公园下穿通道、大坪山公园、桃花山（山海路）立体过街等10行人立体过街设施建设。</t>
  </si>
  <si>
    <t>洛江区政府、市住建局</t>
  </si>
  <si>
    <t>跨区域</t>
  </si>
  <si>
    <t>中心市区慢行系统提升工程</t>
  </si>
  <si>
    <t>开展东海立交、丰海路（后渚大桥-城东组团，结合片区更新）慢行系统提升工程。</t>
  </si>
  <si>
    <t>该项目为东海后渚莲垵及周边片区范围，建议纳入片区里</t>
  </si>
  <si>
    <t>笋江桥边跨江人行桥</t>
  </si>
  <si>
    <t>新建跨江人行桥，连通笋浯公园至晋江对岸。</t>
  </si>
  <si>
    <t>停车设施</t>
  </si>
  <si>
    <t>泉州市档案综合大楼及立体停车楼</t>
  </si>
  <si>
    <t>建筑总高度119.9米、总建筑面积81026.14㎡。</t>
  </si>
  <si>
    <t>市新城办
市档案馆
泉州城建集团</t>
  </si>
  <si>
    <t>平水庙智能停车管理综合体项目</t>
  </si>
  <si>
    <t>拟新建一座智能化立体停车库，可容纳177个机动车泊位、61个非机动车泊位，其中充电车位为15位。</t>
  </si>
  <si>
    <t>城区公共停车场</t>
  </si>
  <si>
    <t>在城后中路南段、第三中学逸夫楼南侧操场、寨头新村（戴云酒店员工宿舍）、龙浔中心小学西侧等建设地面停车场、地下停车场或立体停车楼等。</t>
  </si>
  <si>
    <t>南安市中心城区智慧停车项目</t>
  </si>
  <si>
    <t>在中心城区规划建设约2400个公共停车泊位，同时建设市级公共停车智慧管理系统。</t>
  </si>
  <si>
    <t>南安市中心城区</t>
  </si>
  <si>
    <t>泉州实验小学立体停车场</t>
  </si>
  <si>
    <t>建设泉州市实验小学立体停车场工程。</t>
  </si>
  <si>
    <t>新华路悦来酒店立体停车场</t>
  </si>
  <si>
    <t>建设新华路悦来酒店立体停车场工程。</t>
  </si>
  <si>
    <t>惠安县科山公园南大门景观及停车场工程</t>
  </si>
  <si>
    <t>项目主要建设入口广场、观景桥、中心广场、莲花池、车库人行广场、古厝印象、停车场、景墙、卫生间、天桥、公园大门、观景亭等</t>
  </si>
  <si>
    <t>建议将“惠安县科山公园南大门景观及停车场工程”纳入全市城乡基础设施重大项目中，属新建项目，项目内容：项目主要建设入口广场、观景桥、中心广场、莲花池、车库人行广场、古厝印象、停车场、景墙、卫生间、天桥、公园大门、观景亭等；投资金额：4478万元</t>
  </si>
  <si>
    <t>惠安世纪公园景观及地下停车场工程</t>
  </si>
  <si>
    <t>项目进行园林绿化、场地硬化、配套设施及地下停车场建设。公园分为入口广场区、休闲区、运动区和中央景观区四个部分。停车场为地下一层，面积5000平方米</t>
  </si>
  <si>
    <t>建议将“惠安世纪公园景观及地下停车场工程”纳入全市城乡基础设施重大项目中，属新建项目，项目内容：项目进行园林绿化、场地硬化、配套设施及地下停车场建设。公园分为入口广场区、休闲区、运动区和中央景观区四个部分。停车场为地下一层，面积5000平方米;投资金额：2150万元。</t>
  </si>
  <si>
    <t>交通整治提升</t>
  </si>
  <si>
    <t>片区交通整治提升工程</t>
  </si>
  <si>
    <t>千亿山庄、浦西万达广场、客运中心站周边交通进行整治提升。</t>
  </si>
  <si>
    <t>对西街南片区进行单向交通组织。</t>
  </si>
  <si>
    <t>中心城区干路整治提升工程</t>
  </si>
  <si>
    <t>对丰泽街、省道307、泉山路、坪山路、丰海路、江滨南路等道路进行沥青化改造，对泉秀东街（东海隧道至后渚大桥）人行道进行改造。</t>
  </si>
  <si>
    <t>2021年</t>
  </si>
  <si>
    <t>2023年</t>
  </si>
  <si>
    <t>市城管局</t>
  </si>
  <si>
    <t>鲤城区、丰泽区</t>
  </si>
  <si>
    <t>项目未明确实施，建议删除</t>
  </si>
  <si>
    <t>江滨北路、坪山路、泉秀街-通港西街、东湖街-少林路、普贤路等8条道路断面优化、完善慢行系统、交通标志标线等方面的交通整治提升</t>
  </si>
  <si>
    <t>市住建局市   城管局</t>
  </si>
  <si>
    <t>关键节点改造提升工程</t>
  </si>
  <si>
    <t>临漳门节点、朵莲寺节点、后渚大桥西节点等改扩建工程</t>
  </si>
  <si>
    <t>普通节点整治提升工程</t>
  </si>
  <si>
    <t>田安大桥北端节点、新旧江滨南路、顺济新桥北端节点、中山中路沿线重要节点等多个节点交通整治提升</t>
  </si>
  <si>
    <t>万虹路海都路段红绿灯路口拥堵点(删，与26重复)</t>
  </si>
  <si>
    <t>二、靓景</t>
  </si>
  <si>
    <t>1、园林绿化(项目总数58项，其中新建项目数29项，新建项目总投资约为70.8亿元。)</t>
  </si>
  <si>
    <t>植物园</t>
  </si>
  <si>
    <t>泉州植物园</t>
  </si>
  <si>
    <t>规划面积4885亩，拟按5A级景区的标准配置旅游景观及服务系统，建成集科研、科普、游览、休闲功能为一体的城市植物园。</t>
  </si>
  <si>
    <t>泉州市城市管理局</t>
  </si>
  <si>
    <t>郊野公园</t>
  </si>
  <si>
    <t>观音岐公园</t>
  </si>
  <si>
    <t>项目占地面积837亩，主要建设停车场、入口广场、公厕、风雨亭廊、游步道、消防道路等其他配套设施。</t>
  </si>
  <si>
    <t>留安山及周边绿化景观提升工程</t>
  </si>
  <si>
    <t>留安山及周边道路绿化景观提升</t>
  </si>
  <si>
    <t>南安观音山新城公园</t>
  </si>
  <si>
    <t>南安市观音新城公园位于南安大道边，主要建设内容包括：现状道路场2438米及两侧绿化的提升改造</t>
  </si>
  <si>
    <t>灵秀山公园绿化提升工程</t>
  </si>
  <si>
    <t>总规划面积309.6公顷，建设面积76公顷。对灵秀山公园进行绿化景观提升。</t>
  </si>
  <si>
    <t>大岭头山体公园</t>
  </si>
  <si>
    <t>项目规划总面积约为23公顷，建设森林步道，连接惠安中心城区和惠西新城</t>
  </si>
  <si>
    <t>文亭山公园</t>
  </si>
  <si>
    <t>项目占地约96亩，主要建设入口广场、休闲步道、风雨亭廊、公厕、休闲座椅等其他配套设施。</t>
  </si>
  <si>
    <t>岩山公园</t>
  </si>
  <si>
    <t>主要建设基础设施，观景塔、休闲长廊、驿站、自行车道、观景台、给排水、夜景等。</t>
  </si>
  <si>
    <t>桃花山公园</t>
  </si>
  <si>
    <t>位于桃花山，丰海路南侧，碧山路西侧，生态路北侧，总用面积约3012亩。对山上存在的村庄进行整治梳理</t>
  </si>
  <si>
    <t>泉州市政府</t>
  </si>
  <si>
    <t>泉州森林公园提升工程</t>
  </si>
  <si>
    <t>泉州森林公园景观提升、步行改造、林相改造、休憩设施建设</t>
  </si>
  <si>
    <t>唐寨山公园提升工程</t>
  </si>
  <si>
    <t>公园景观提升，步行系统改造、林相改造、休憩设施建设</t>
  </si>
  <si>
    <t>乌石山郊野公园</t>
  </si>
  <si>
    <t>开展绿化提升，公园景观等建设。</t>
  </si>
  <si>
    <t>城市公园</t>
  </si>
  <si>
    <t>海丝中央公园</t>
  </si>
  <si>
    <t>总面积约500公顷，主要建设内容为岸线整治及环境整治、绿化、道路、管线和清淤等</t>
  </si>
  <si>
    <t>狮子山公园</t>
  </si>
  <si>
    <t>功能定位为“休闲、健身、文化交流”于一体的城市山地公园。一期建设项目有公园主入口广场、景观、公园登山步道、休息广场、公园车行道</t>
  </si>
  <si>
    <t>西湖公园提升工程</t>
  </si>
  <si>
    <t>西湖公园西大门→中心岛→南大门沿线景观提升工程；西湖公园东大门建设及配套工程；西湖公园北大门片区拆墙透绿及景观提升工程。</t>
  </si>
  <si>
    <t>西湖公园东大门建设及配套工程</t>
  </si>
  <si>
    <t>西湖公园北大门片区拆墙透绿及景观提升工程</t>
  </si>
  <si>
    <t>洛江区阳江水系及公园建设</t>
  </si>
  <si>
    <t>整治水系周边环境，将城市休闲与海绵功能相结合，打造一座生态雨洪休闲城市公园。</t>
  </si>
  <si>
    <t>与399重复，建议删除</t>
  </si>
  <si>
    <t>何朝宗公园</t>
  </si>
  <si>
    <t>项目占地约152亩，主要建设入口广场、休闲步道、风雨亭廊、公厕、休闲座椅等其他配套设施。</t>
  </si>
  <si>
    <t>泉州市绿化整治提升包</t>
  </si>
  <si>
    <t>晋阳湖公园景观提升、德化陶瓷古窑文化遗址公园等城市公园建设、改造提升工作</t>
  </si>
  <si>
    <t>泉州市城管局</t>
  </si>
  <si>
    <t>江南组团城市中心公园</t>
  </si>
  <si>
    <t>面积26公顷，位于繁荣路南侧，利用存量生态绿地，建成江南组团中心城市生态休闲核心</t>
  </si>
  <si>
    <t>江南组团中心山地公园</t>
  </si>
  <si>
    <t>面积20公顷，位于站前大道东侧繁荣路西侧，利用现状山丘建成城市中心山地公园</t>
  </si>
  <si>
    <t>城东青莲寺公园</t>
  </si>
  <si>
    <t>结合青莲寺周边场地，开展绿化提升，公园景观等建设。</t>
  </si>
  <si>
    <t>城东组团开发建设指挥部</t>
  </si>
  <si>
    <t>城东体育公园</t>
  </si>
  <si>
    <t>利用现有绿化场地开展绿化提升，公园景观等建设。</t>
  </si>
  <si>
    <t>城东体育公园建设用地单元控规已调整，需待用地明确后安排建设</t>
  </si>
  <si>
    <t>两江环湾生态连绵带建设</t>
  </si>
  <si>
    <t>环湾生态连绵带项目</t>
  </si>
  <si>
    <t>中心城区近期重点策划打造湾区和东西两侧城市展示面，沿晋江展示面形成晋江下游南北两岸各20公里水线；沿洛阳江展示面形成环湾沿线东西两侧各15公里的滨海生态景观廊道</t>
  </si>
  <si>
    <t>晋江南岸（鲤城段）整治及景观提升项目</t>
  </si>
  <si>
    <t>拟对金鸡水闸至泉州大桥防洪堤外滩涂地进行整治和景观提升，晋江南岸（鲤城段）河道范围从泉州大桥至金鸡水闸，全长约9.36公里、面积3000多亩。</t>
  </si>
  <si>
    <t>水头排涝枢纽景观提升工程</t>
  </si>
  <si>
    <t>位于蚶江镇水头村，沿海大通道水头外线南侧，对水头排涝枢纽进行绿化景观提升。</t>
  </si>
  <si>
    <t>泉港区坝头溪流域整治</t>
  </si>
  <si>
    <t>堤防及护岸工程、拦河闸坝工程、桥梁工程、截污工程、景观小品、廊道及绿化种植工程。</t>
  </si>
  <si>
    <t>开工时间2020改为2018.2，竣工时间2021改为2021.12.</t>
  </si>
  <si>
    <t>泉港区郭厝溪流域综合整治工程和水体整治工程</t>
  </si>
  <si>
    <t>建设面积13平方公里，流域途经后龙镇、前黄镇、峰尾镇及山腰街道，建设内容包含水体整治工程及景观业态提升工程两部分。</t>
  </si>
  <si>
    <t>项目名称改为泉港区郭厝溪流域综合整治工程和水体整治工程，①建设内容改为包含水体整治工程及景观业态提升工程两部分。其中水体整治工程包括:控源截污工程、面源污染控制工程、内源治理工程、生态建设工程、人工湿地工程、水工改造工程、智慧水务工程:景观业态提升工程包括:多彩之溪、智能之溪、乡愁之溪、欢乐之溪、乡野之溪。开工时间2020改为2021，竣工时间2021改为2022。②目前已办理用地预审，正在进行专项规划编制和临时用地审批，后续相关手续办理时间尚未明确，建议将泉港区郭厝溪流域综合整治工程和水体整治工程移出省重点项目。</t>
  </si>
  <si>
    <t>洛阳江东岸堤岸景观提升工程</t>
  </si>
  <si>
    <t>结合现有景观设施基础，充分利用基底景观风貌，打造林堤碧岸景观工程，总面积约181050平方米</t>
  </si>
  <si>
    <t>台商投资区管委会</t>
  </si>
  <si>
    <t xml:space="preserve">洛阳江东岸游艇码头景观工程  </t>
  </si>
  <si>
    <t>结合现有景观设施基础，充分利用基底景观风貌，打造舟舸云泊景观工程，总面积约301956平方米</t>
  </si>
  <si>
    <t xml:space="preserve">洛阳江流域北山观鸟景观工程  </t>
  </si>
  <si>
    <t xml:space="preserve">结合现有景观设施基础，充分利用基底景观风貌，在桃花岛可建设区域内打造依山观鸟景观工程，总面积约77597平方米 </t>
  </si>
  <si>
    <t>“两江一湾”重点流域保护及整治项目</t>
  </si>
  <si>
    <t>围绕“两江一湾”及重要河湖水系的生态保护要求，按照“三跨两化”整治思路，重点实施晋江、洛阳江流域及周边环境的综合整治提升，打造湾区生态空间，提升城市景观水平。</t>
  </si>
  <si>
    <t>泉州市城管局、水务集团</t>
  </si>
  <si>
    <t>惠安生态连绵带项目</t>
  </si>
  <si>
    <t>建设涉及陆域面积约为489.42平方公里，初步拟定将科山森林公园、白太阳山公园、溪滨公园、东湖公园、林辋溪、惠东快速通道、泉惠石化园区为核心区域进行串联。</t>
  </si>
  <si>
    <t>晋江下游江滨公园亲水性提升</t>
  </si>
  <si>
    <t>北江滨公园已建成区滨江亲水性优化，包括亲水广场、水上栈道、戏水公园等。</t>
  </si>
  <si>
    <t>鲤城区政府
丰泽区政府
晋江市政府</t>
  </si>
  <si>
    <t>鲤城区
丰泽区
晋江市</t>
  </si>
  <si>
    <t>晋江下游老城城市阳台</t>
  </si>
  <si>
    <t>笋浯公园对岸，占地2400平方米，文化广场、文化会展公园、滨江观景台、游船码头、配套商业及停车场等。</t>
  </si>
  <si>
    <t>城市景观连绵带</t>
  </si>
  <si>
    <t>城南片区山水漫道（一期）工程</t>
  </si>
  <si>
    <t>蓝溪湿地公园至北山漫道工程设计面积6.55公顷蓝溪湿地公园设计面积32.61公顷，包括园路与铺装、园林绿化、环境整治及相关配套设施等</t>
  </si>
  <si>
    <t>德化城南绿廊</t>
  </si>
  <si>
    <t>建设串联霞田文体园、毕石山至丁溪的慢行步道，长度4公里。</t>
  </si>
  <si>
    <t>永春城区慢道建设及周边绿化景观提升</t>
  </si>
  <si>
    <t>建设一条连接城区各公园绿地景点的慢道</t>
  </si>
  <si>
    <t>永春县城管局</t>
  </si>
  <si>
    <t>清源山山体裙边生态整治提升</t>
  </si>
  <si>
    <t>清源山山体裙边景观环境提升与整治</t>
  </si>
  <si>
    <t>环清源山旅游快速环线景观整治提升</t>
  </si>
  <si>
    <t>清源山旅游线路周边环境整治提升</t>
  </si>
  <si>
    <t>丰海路改造提升工程（十里丰海景观节点）</t>
  </si>
  <si>
    <t>结合生态改造等工程，对丰海路远海侧进行景观提升，总面积约26849平方米</t>
  </si>
  <si>
    <t>紫帽山上山通道</t>
  </si>
  <si>
    <t>策划新开辟紫帽山上山慢行步道。</t>
  </si>
  <si>
    <t>浔美渠两侧景观提升工程</t>
  </si>
  <si>
    <t>开展田浔美渠两侧整治提升工作和慢道建设</t>
  </si>
  <si>
    <t>田淮渠两侧景观提升工程</t>
  </si>
  <si>
    <t>开展田淮渠两侧整治提升工作和慢道建设。</t>
  </si>
  <si>
    <t>绿色生态、城市风貌长廊</t>
  </si>
  <si>
    <t>洛江区滨江路沈海高速至南惠高速段环境整治工程</t>
  </si>
  <si>
    <t>实施坑塘清理、生态修复及周边绿化景观提升，增设部分步道及配套设施</t>
  </si>
  <si>
    <t>下洋高速出口至牛姆林生态连绵带建设</t>
  </si>
  <si>
    <t>计划对下洋高速出口至牛姆林进行7公里进行生态连绵带建设</t>
  </si>
  <si>
    <t>快速路、主干路两侧景观提升</t>
  </si>
  <si>
    <t>通港路等城市快速路、主干路两侧景观较差，无法匹配城市风貌，亟需提升。</t>
  </si>
  <si>
    <t>丰泽区鲤城区</t>
  </si>
  <si>
    <t>实施朋虹街（万虹路-普贤路）、晋江东部城市快速通道一期工程等城市道路绿化改造提升。</t>
  </si>
  <si>
    <t>江滨南路（笋江路-泉州大桥）绿化景观提升工程</t>
  </si>
  <si>
    <t>江滨南路周边绿化景观提升</t>
  </si>
  <si>
    <t>刺桐大桥、沉州大桥北桥头景观提升</t>
  </si>
  <si>
    <t>刺桐大桥、沉州大桥北桥头道路沿线景观提升</t>
  </si>
  <si>
    <t>丰泽区政府</t>
  </si>
  <si>
    <t>绿道</t>
  </si>
  <si>
    <t>中心城区重要节点花化彩化工程</t>
  </si>
  <si>
    <t>田安大桥、晋江大桥、市区人行天桥及其他重要节点花化彩化</t>
  </si>
  <si>
    <t>古城绿地景观提升工程</t>
  </si>
  <si>
    <t>改造提升历史街巷、背街小巷、古城水系景观风貌，打造各类游园和小微绿地。</t>
  </si>
  <si>
    <t>泉州山线绿道三期工程</t>
  </si>
  <si>
    <t>泉州市山线绿道三期工程全长约18公里，构建泉州城市环湾发展的大公园游憩休闲体系，打造生态延绵带，提升城市生态宜居环境品质。</t>
  </si>
  <si>
    <t>泉州城建集团</t>
  </si>
  <si>
    <t>项目的责任单位（指导单位）由市城管局改为泉州城建集团，项目业主为泉州市东海投资管理有限公司。</t>
  </si>
  <si>
    <t>绿道山水连接线项目</t>
  </si>
  <si>
    <t>泉州大坪粮库——山线示范段、泉州院前绿地经千亿商城至山线示范段、泉州山线经真武庙至水线链接线、泉州山线绿廊经观音山公园至滨海公园段四条绿道建设</t>
  </si>
  <si>
    <t>紫帽山风景名胜区绿道环线项目</t>
  </si>
  <si>
    <t xml:space="preserve">   构建环山滨水绿道双环线，一环是围绕着的紫帽山主景区构建绿道环线，串联泉州高尔夫球场、古玄禅寺、普照寺、苏夫人姑祖庙、紫帽山灵宝堂、宿燕寺、奥林匹克公园等</t>
  </si>
  <si>
    <t>鲤城区、晋江市</t>
  </si>
  <si>
    <t>德化凤凰山绿道项目</t>
  </si>
  <si>
    <t>建设绿道、栈道、天桥、沿路花化彩化、休闲设施等，串联驾云亭公园、凤凰广场、文庙、西华岩、博物馆、唐寨山森林公园、浐溪沿岸、世科大樟树等景观景点约3公里。</t>
  </si>
  <si>
    <t>清源山风景名胜区“一环两枝”绿道项目</t>
  </si>
  <si>
    <t>构建“一环二枝”的清源山风景名胜区外围道路系统，串联九日山、清源山、灵山“一主两副”3大景区，强化山城融合</t>
  </si>
  <si>
    <t>2、城市更新(项目总数114项，其中新建项目数74项，新建项目总投资约为1051.8亿元。)</t>
  </si>
  <si>
    <t>老旧小区改造</t>
  </si>
  <si>
    <t>鲤城区老旧小区改造项目</t>
  </si>
  <si>
    <t>改造161个老旧小区，共涉及18266户、729栋、207.27万平方米。</t>
  </si>
  <si>
    <t>鲤城区住房和城乡建设局</t>
  </si>
  <si>
    <t>住建局</t>
  </si>
  <si>
    <t>丰泽区老旧小区改造项目</t>
  </si>
  <si>
    <t>改造105个老旧小区，共涉及20027户、736栋、263.8158万平方米</t>
  </si>
  <si>
    <t>丰泽区住房和城乡建设局</t>
  </si>
  <si>
    <t>洛江区老旧小区改造项目</t>
  </si>
  <si>
    <t>改造4个老旧小区，共涉及950户、31栋、13.75万平方米</t>
  </si>
  <si>
    <t>洛江区住房和城乡建设局</t>
  </si>
  <si>
    <t>南安市老旧小区改造项目</t>
  </si>
  <si>
    <t>改造75个老旧小区，共涉及6278户、232栋、63.25万平方米。</t>
  </si>
  <si>
    <t>南安市住房和城乡建设局</t>
  </si>
  <si>
    <t>改造75个老旧小区，共涉及6278户、232栋、63.25万平方米</t>
  </si>
  <si>
    <t>安溪县老旧小区改造项目</t>
  </si>
  <si>
    <t>改造20个老旧小区，共涉及1283户、55栋、16.68万平方米。</t>
  </si>
  <si>
    <t>安溪县住房和城乡建设局</t>
  </si>
  <si>
    <t>惠安县老旧小区改造项目</t>
  </si>
  <si>
    <t>改造22个老旧小区，共涉及678户、49栋、9.65万平方米。</t>
  </si>
  <si>
    <t>惠安县住房和城乡建设局</t>
  </si>
  <si>
    <t>石狮市老旧小区改造项目</t>
  </si>
  <si>
    <t>改造44个老旧小区，共涉及3342户、119栋、54.59万平方米。</t>
  </si>
  <si>
    <t>石狮市住房和城乡建设局</t>
  </si>
  <si>
    <t>晋江市老旧小区改造项目</t>
  </si>
  <si>
    <t>改造24个老旧小区，共涉及1020户、47栋、11.47万平方米。</t>
  </si>
  <si>
    <t>晋江市住房和城乡建设局</t>
  </si>
  <si>
    <t>泉港区区老旧小区改造项目</t>
  </si>
  <si>
    <t>改造3个老旧小区，共涉及2390户、81栋、32.37万平方米。</t>
  </si>
  <si>
    <t>泉港区住房和城乡建设局</t>
  </si>
  <si>
    <t>项目内容改为改造3个老旧小区，共涉及2390户、81栋、32.37万平方米，十四五投资改为1400万元，计划开工时间2021.1改为2021.8。</t>
  </si>
  <si>
    <t>永春县老旧小区改造
项目</t>
  </si>
  <si>
    <t>对19个老旧小区进行基础设施改造提升。</t>
  </si>
  <si>
    <t>永春县老旧小区改造项目</t>
  </si>
  <si>
    <t>改造20个老旧小区，共涉及877户、60栋、10.39万平方米。</t>
  </si>
  <si>
    <t>永春县住房和城乡建设局</t>
  </si>
  <si>
    <t>德化县老旧小区改造项目</t>
  </si>
  <si>
    <t>改造3个老旧小区，共涉及732户、19栋、3.22万平方米。</t>
  </si>
  <si>
    <t>德化县住房和城乡建设局</t>
  </si>
  <si>
    <t>社区更新（完整社区）</t>
  </si>
  <si>
    <t>东美片区</t>
  </si>
  <si>
    <t>北至津淮街、南至泉秀街、东至坪山路、西至刺桐路围合区域，片区总面积面积55.5万平方米</t>
  </si>
  <si>
    <t>老旧片区改造指挥部（古城外）</t>
  </si>
  <si>
    <t>北至津淮街、南至泉秀街、东至坪山路、西至刺桐路围合区域，片区总面积面积55.5万平方米。</t>
  </si>
  <si>
    <t>市住建局、市老旧片区改造指挥部（古城外）</t>
  </si>
  <si>
    <t>城建集团城建工程公司</t>
  </si>
  <si>
    <t>西街南片区</t>
  </si>
  <si>
    <t>北至西街、南至新门街-壕沟墘-打锡街、东至中山路、西至新华北路围合区域，片区总面积45.1万平方米</t>
  </si>
  <si>
    <t>老旧片区改造指挥部（古城内）</t>
  </si>
  <si>
    <t>东街南片区</t>
  </si>
  <si>
    <t>北至东街、南至打锡街、东至南俊路、西至中山路围合区域，片区总面积22.4万平方米</t>
  </si>
  <si>
    <t>涂门街南片区</t>
  </si>
  <si>
    <t>北至涂门街、南至义全街、东至温陵路、西至中山南路围合区域，片区总面积49.8万平方米</t>
  </si>
  <si>
    <t>铭湖片区</t>
  </si>
  <si>
    <t>北至东湖街、南至湖心街、东至刺桐路、西至田安北路围合区域，片区总面积面积24.6万平方米。</t>
  </si>
  <si>
    <t>东湖-水漈片区</t>
  </si>
  <si>
    <t>北至东湖街、南至丰泽街、东至田安北路、西至温陵北路围合区域，片区总面积面积69.4万平方米</t>
  </si>
  <si>
    <t>华丰片区</t>
  </si>
  <si>
    <t>北至义全街、南至港仔墘、东至温陵南路、西至南环城河围合区域，片区总面积面积8.9万平方米</t>
  </si>
  <si>
    <t xml:space="preserve">温陵路以西-港仔乾以北-内沟河以东-中医院旧址以南区域片区总面积4.1万平方米
</t>
  </si>
  <si>
    <t>丰泽-后坂片区</t>
  </si>
  <si>
    <t>北至丰泽街、南至津淮街、东至田安北路、西至温陵北路围合区域，片区总面积48.5万平方米</t>
  </si>
  <si>
    <t>丰泽区、鲤城区</t>
  </si>
  <si>
    <t>片区更新</t>
  </si>
  <si>
    <t>新华路北拓及周边片区</t>
  </si>
  <si>
    <t>建设新华路北拓市政道路及其他主次干道，配套建设学校、医院、公园等公共配套设施。</t>
  </si>
  <si>
    <t>西华洋片区建设指挥部</t>
  </si>
  <si>
    <t>东海宝盖安置区项目</t>
  </si>
  <si>
    <t>该项目位于丰泽区东海街道法石社区，东至东海文创园，西至昌盛路，南至通港西街，用地中间规划宝秀一号路。项目用地分为东西两个地块，东地块为商业地块，栋号为15-18号；西地块为回购安置地块，栋号为1-3号、5-13号，回购内容包括：安置型商品房826套（约9.23万平方米）；商业用房面积约6561.2平方米；139位地下停车位。(该项目总投资约13亿，回购金额约51000万元。)</t>
  </si>
  <si>
    <t>城东金凤屿片区（万安金屿片）</t>
  </si>
  <si>
    <t>征迁建设排水、道路等基础设施建设，规划范围面积约180亩。</t>
  </si>
  <si>
    <t>指挥部</t>
  </si>
  <si>
    <t>丰泽区
洛江区</t>
  </si>
  <si>
    <t>城东金凤屿片区（金凤屿片）</t>
  </si>
  <si>
    <t>金凤屿片渔村整治改造方案研究，规划范围面积约620亩。</t>
  </si>
  <si>
    <t>泉州台商投资区白沙片区棚户区改造项目（二期）（续建）</t>
  </si>
  <si>
    <t>1800套（户）</t>
  </si>
  <si>
    <t>台商区管委会</t>
  </si>
  <si>
    <t>台商投资区</t>
  </si>
  <si>
    <t>田安南拓三期（湖内6#地块）</t>
  </si>
  <si>
    <t>用地面积66.19亩（约4.4万平方米），拟建总建筑面积201675平方米（其中住宅129329.9平方米），回购面积：约112050平方米。</t>
  </si>
  <si>
    <t>西郊片区（西郊新村）石结构房屋改造工程</t>
  </si>
  <si>
    <t>项目用地面积110亩，总建筑面积约34万平方米，拟打造为旅游、休闲为主的居住社区。</t>
  </si>
  <si>
    <t>兴贤路中段片区改造项目</t>
  </si>
  <si>
    <t>用地面积约160亩，规划建设为开放式、文创文旅商娱多元素融合的商业街区综合体，总建筑面积约26万平方米，需征收房屋面积16万平方米。</t>
  </si>
  <si>
    <t>东海金崎片区</t>
  </si>
  <si>
    <t>打通片区东滨路、经十四路等主次干道，配套建设学校、公园、优质住宅区、高端商务酒店办公和打造晋江入海口城市地标。</t>
  </si>
  <si>
    <t>丰泽南埔山片区基础设施项目包</t>
  </si>
  <si>
    <t>建设5条主次干道，总长7.5公里，建设南埔山公园、小学2个、幼儿园、中学1个。</t>
  </si>
  <si>
    <t>丰泽区住房和城市建设局</t>
  </si>
  <si>
    <t>东海后渚莲垵及周边片区</t>
  </si>
  <si>
    <t>转型升级后渚码头，引入城市高端功能，整治提升后渚村，建设观音山生态公园和学校，建设后渚大桥西节点提升工程，打造海丝文旅地标项目和高尚居住区，滨海公园续建及景观轴线提升。</t>
  </si>
  <si>
    <t>东海后埔片区</t>
  </si>
  <si>
    <t>总用地1500亩；打通经八路，建设东滨路、纬五路东段等区域市政道路、公园、学校等公共配套设施。</t>
  </si>
  <si>
    <t>鲤城繁荣片区基础设施项目包</t>
  </si>
  <si>
    <t>建设市政道路、公园、学校、体育场馆、医院等配套设施。</t>
  </si>
  <si>
    <t>鲤城区政府、鲤城繁荣片区棚户区改造项目指挥部</t>
  </si>
  <si>
    <t>城东南滨江片区基础设施项目包</t>
  </si>
  <si>
    <t>建设6条主次干道，总长约5.6km，建设排水、道路等基础设施建设；建设泉州市第二实验小学城东校区，用地约59.82亩，新校区按在校生2160人的规模进行建设。</t>
  </si>
  <si>
    <t>城东西福片区基础设施项目包</t>
  </si>
  <si>
    <t>市政道路总长约8.2km，建设区域市政道路和产业园区等。</t>
  </si>
  <si>
    <t>鲤城站前大道西侧片区基础设施项目包</t>
  </si>
  <si>
    <t>建设内容为城市主干道、城市次干道、城市支路。总里程10.29km；包括市政道路、公园、学校、体育场馆、医院、公共服务中心等配套设施。</t>
  </si>
  <si>
    <t>鲤城区政府、鲤城站前大道西侧指挥部</t>
  </si>
  <si>
    <t>东海云山片区</t>
  </si>
  <si>
    <t>打通云鹿路北拓隧道和津淮街东段，建设区域支路网、学校、生态廊道、优质住宅小区、小微企业总部园等。</t>
  </si>
  <si>
    <t>西华洋片区基础设施项目包</t>
  </si>
  <si>
    <t>共计十条主次干道，建设西华洋滞洪湖，区域内市政道路、公园、学校等公共配套设施，打造小微企业总部。</t>
  </si>
  <si>
    <t>南安市
丰泽区</t>
  </si>
  <si>
    <t>城东东星片区</t>
  </si>
  <si>
    <t>厂房集中分布与该片区西侧，居民自屋位于片区东侧，布局相对规整，但建筑质量与风貌较差、公共配套不足。</t>
  </si>
  <si>
    <t>城东火车东站东片区</t>
  </si>
  <si>
    <t>片区总用地面积2184亩。北渠穿过片区，泉州东站为货运站，站区周围景观风貌较差，公共配套设施不足。</t>
  </si>
  <si>
    <t>晋江大桥北侧立交两侧片区</t>
  </si>
  <si>
    <t>总面积约785 亩。该片区主要以工业厂房为主，东侧地块有一部分未开发地块，但其区位特殊，位于泉州入城的门户位置。目前其城市景观与开放空间品质较差、商业与产业亟待提升、城市公共配套不足。</t>
  </si>
  <si>
    <t>泉州动车站周围片区</t>
  </si>
  <si>
    <t>片区总用地面积约5262亩。该片区位处泉州站周围，是重要的交通节点，在一定程度上承担着泉州的门户形象。但其建筑风貌、城市景观和开放空间品质不足，无法承担泉州门户的作用。</t>
  </si>
  <si>
    <t>北峰滨江片区</t>
  </si>
  <si>
    <t>总用地面积1328亩。该片区位于泉州黄龙大桥入城口，东北侧相邻南北大道，是通往泉州站的重要门户节点。其建筑风貌与建筑质量不足，城市景观与开放空间品质较差。</t>
  </si>
  <si>
    <t>蟳埔民俗村村庄整治提升工程</t>
  </si>
  <si>
    <t>开展蟳埔民俗村村庄整治提升。</t>
  </si>
  <si>
    <t>泉州市东海投资管理有限公司、东海组团开发建设指挥部</t>
  </si>
  <si>
    <t>美丽乡村项目，应由属地政府实施。</t>
  </si>
  <si>
    <t>责任单位：泉州市东海投资管理有限公司、东海组团开发建设指挥部</t>
  </si>
  <si>
    <t>法石新村村庄整治提升工程</t>
  </si>
  <si>
    <t>开展法石新村村庄整治提升。</t>
  </si>
  <si>
    <t>成洲工业区整治提升工程</t>
  </si>
  <si>
    <t>开展成洲工业区整治提升。</t>
  </si>
  <si>
    <t>泉州新车站周边村庄整治工程</t>
  </si>
  <si>
    <t>开展泉州新车站周边村庄整治。</t>
  </si>
  <si>
    <t>华侨大学南侧村庄整治前期研究</t>
  </si>
  <si>
    <t>开展华侨大学南侧村庄整治前期研究。</t>
  </si>
  <si>
    <t>云谷工业区整治提升工程</t>
  </si>
  <si>
    <t>开展云谷工业区整治提升。</t>
  </si>
  <si>
    <t>圣墓周边片区综合整治提升工程</t>
  </si>
  <si>
    <t>开展圣墓周边片区综合整治提升。</t>
  </si>
  <si>
    <t>江南组团安置房</t>
  </si>
  <si>
    <t>结合江南组团城市设计，开展安置房的前期研究</t>
  </si>
  <si>
    <t>泉州市城建工程管理咨询有限公司、江南组团开发建设指挥部</t>
  </si>
  <si>
    <t>江南组团火炬工业区整治提升</t>
  </si>
  <si>
    <t>对工业园及周边道路、建筑立面、环境等进行整治</t>
  </si>
  <si>
    <t>洛阳大桥东桥头堡片区</t>
  </si>
  <si>
    <t>总用地面积约498亩。片区区位特殊，是惠安入泉州的门户位置，但建筑风貌、城市景观和开放空间品质不足。</t>
  </si>
  <si>
    <t>洛阳大桥西桥头堡片区</t>
  </si>
  <si>
    <t>总用地面积约1506亩。片区区位特殊，是惠安入泉州的门户位置，但建筑风貌、城市景观和开放空间品质不足。</t>
  </si>
  <si>
    <t>桥南社区片区开发建设（土地房屋征迁及旅游建设）</t>
  </si>
  <si>
    <t>1、拟征迁房屋421栋，总面积约19万平方米，征收土地277.5亩；2、拟分两期开发：一期开发70亩，二期开发200亩；打造富有闽南文化旅游古街区</t>
  </si>
  <si>
    <t>是否与266,267重复？如是，替换</t>
  </si>
  <si>
    <t>社区背街小巷硬化</t>
  </si>
  <si>
    <t>实施社区背街小巷硬化20000㎡。</t>
  </si>
  <si>
    <t>与271重复，且造价低，建议删除</t>
  </si>
  <si>
    <t>阳江新城综合项目</t>
  </si>
  <si>
    <t>阳江新城中学、阳江新城体育馆、阳江新城体育馆、阳江新城北片区路网建设、阳江新城医院、阳江新城福利院、阳江新城文化馆、阳江新城北片区水渠建设、阳江新城幼儿园。</t>
  </si>
  <si>
    <t>前洋安置小区项目二期B区</t>
  </si>
  <si>
    <t>B区占地约25.6亩，总建筑面积约6.42万平方米，建设6栋15-17层住宅及配套设施。</t>
  </si>
  <si>
    <t>双阳街道</t>
  </si>
  <si>
    <t>与268重复，且造价低，建议删除</t>
  </si>
  <si>
    <t>洛滨北路延伸段安置房</t>
  </si>
  <si>
    <t>河市镇山边安置房工程，占地约4.04亩。河市镇庄田安置房工程，占地约3.18亩。</t>
  </si>
  <si>
    <t>河市镇政府</t>
  </si>
  <si>
    <t>海沙片区改造</t>
  </si>
  <si>
    <t>877套（户）</t>
  </si>
  <si>
    <t>无开工计划，建议删去。</t>
  </si>
  <si>
    <t>石化工业园区及安全控制区（五期）</t>
  </si>
  <si>
    <t>5000套（户）</t>
  </si>
  <si>
    <t>竣工时间为2021.12.</t>
  </si>
  <si>
    <t>晋江海尾-仙石片区</t>
  </si>
  <si>
    <t>片区是晋江大桥的门户地区，总用地面积约2100亩。目前现状，局部交通不通畅、城市景观与开放空间品质较差、商业与产业亟待提升、城市公共配套不足、居住空间形态较为单一。</t>
  </si>
  <si>
    <t>石狮市城北片区基础设施建设项目</t>
  </si>
  <si>
    <t>项目总面积约637亩，其中居住用地270亩，总建筑面积约85.6万平方米，将建设为石狮北部门户及交通枢纽、专一化商贸服务区、活力宜居的幸福社区。</t>
  </si>
  <si>
    <t>南安四黄基地</t>
  </si>
  <si>
    <t>拟规划教学用地187.4亩作为泉州技师学院（筹建）新校区，拟规划建设办公、教学、生活区，包含主校门、广场、行政办公楼、教学实训车间、学校宿舍楼等，并配套建设文体和生活配套公共功能区，假期期间开放与社会共享共用。</t>
  </si>
  <si>
    <t>五里桥文化公园水环境综合治理及配套设施建设</t>
  </si>
  <si>
    <t>完善镇区污水收集管网主管网约10公里，支管网约8公里。五里桥黑臭水体治理及公园景观提升、配套设施建设等。</t>
  </si>
  <si>
    <t>仙塘滞洪区（南安段）周边片区改造</t>
  </si>
  <si>
    <t>将仙塘滞洪区（南安段）周边片区更新改造成配套完善、环境优美的宜业宜居空间。</t>
  </si>
  <si>
    <t>仙塘滞洪区（南安段）周边片区改造（仙塘不在南安建议删除）</t>
  </si>
  <si>
    <t>金鸡桥闸两侧片区改造</t>
  </si>
  <si>
    <t>将金鸡桥闸两侧片区更新改造成配套完善、环境优美的宜业宜居空间。</t>
  </si>
  <si>
    <t>武荣大桥两侧片区改造</t>
  </si>
  <si>
    <t>将武荣大桥两侧片区更新改造成配套完善、环境优美的宜业宜居空间。</t>
  </si>
  <si>
    <t>南安市四黄村片区更新改造前期研究</t>
  </si>
  <si>
    <t>开展南安市四黄村片区项目前期研究。</t>
  </si>
  <si>
    <t>三丰片区基础设施建设改造项目</t>
  </si>
  <si>
    <t>项目总建设规模287亩，建设内容：教育及公共配套设施。</t>
  </si>
  <si>
    <t>英都农贸市场片区改造</t>
  </si>
  <si>
    <t>地面积约20.44亩，建筑面积约4.7万平米。</t>
  </si>
  <si>
    <t>港仔渡片区基础设施建设项目</t>
  </si>
  <si>
    <t>项目总建设规模455亩，建设内容包括铺设环西北路、湿地公园、建造通往北山桥梁一座等公共设施。</t>
  </si>
  <si>
    <t>北山片区基础设施建设项目</t>
  </si>
  <si>
    <t>项目总建设规模725亩，总建筑面积81.7万平方米，建设内容包括商住、教育、娱乐及公共配套设施。</t>
  </si>
  <si>
    <t>惠泉片区改造建设工程项目（二期）</t>
  </si>
  <si>
    <t>用地面积约510.03亩，涉及征收房屋面积约57万平方米，建设内容包括安置房、学校、商业综合体及市政道路、绿化水体等配套设施</t>
  </si>
  <si>
    <t>补充片区更新项目中的“惠泉片区改造建设工程项目”的建设内容，项目内容：用地面积约510.03亩，涉及征收房屋面积约57万平方米，建设内容包括安置房、学校、商业综合体及市政道路、绿化水体等配套设施；投资金额：262500万元</t>
  </si>
  <si>
    <t>乡镇片区改造工程</t>
  </si>
  <si>
    <t>结合县房屋安全隐患大排查大整治指挥部组织开展的乡镇人民政府办公用房安全隐患排查专项行动，将11个存在房屋安全隐患的乡镇政府办公场所结合周边老旧民房、小区等进行片区改造。</t>
  </si>
  <si>
    <t>待自然资源部门完成各乡镇片区改造的规划编制工作后，明确各片区改造范围、经济技术指标，方可确定。</t>
  </si>
  <si>
    <t>2021</t>
  </si>
  <si>
    <t>参内镇政府片区改造工程</t>
  </si>
  <si>
    <t>建筑面积达50万平方米，配套齐全。</t>
  </si>
  <si>
    <t>中标村福岗片区改造</t>
  </si>
  <si>
    <t>规划总用地面积约50亩，总建筑面积约18万平方米。</t>
  </si>
  <si>
    <t>参内镇政府片区改造</t>
  </si>
  <si>
    <t>参内镇政府片区改造范围用地面积约140949.95平方米（211.42亩），拆迁房屋总面积约10.6万平方米。</t>
  </si>
  <si>
    <t>雁塔大桥砖文片区改造</t>
  </si>
  <si>
    <t>总拆迁面积186000平方米，规划建设560000平方米，安置260000平方米，地下停车场7000个，地面设置步行街（中国饮茶城）。</t>
  </si>
  <si>
    <t>土楼村社都片区改造</t>
  </si>
  <si>
    <t>规划总用地面积约25亩，分两期建设，总建筑面积约9万平方米。</t>
  </si>
  <si>
    <t>参内镇北部美塘祜水片区改造项目</t>
  </si>
  <si>
    <t>参内镇北部美塘祜水片区改造项目用地面积约1356亩，涉及房屋拆迁约600多栋，建筑面积15.6万平方米，拟建拆迁安置房32万平方米，同时完善教育等公建配套和道路、排洪等市政基础设施工程建设。</t>
  </si>
  <si>
    <t>同德大桥同美片区改造</t>
  </si>
  <si>
    <t>项目总用地面积约285亩，需拆迁房屋约313幢（970户），总建筑占地面积57994平方米，总建筑面积124657平方米。</t>
  </si>
  <si>
    <t>感德镇镇区（市场-政府片）改造项目</t>
  </si>
  <si>
    <t>规划可利用总用地面积50亩，规划总建筑面积59429平方米，容积率3.0。总拆迁建筑面积24044平方米，扣除回购安置面积后，预计可销售总建筑面积51280平方米。</t>
  </si>
  <si>
    <t>2022.10.1</t>
  </si>
  <si>
    <t>解放路西片区改造项目一期</t>
  </si>
  <si>
    <t>项目总用地面积4.42万平方米，总建筑面积32.90万平方米，地上建筑面积23.48万平方米，地下建筑面积9.42万平方米。其中SOHO1.05万平方米，住宅16.93万平方米，商业总建筑面积5.07万平方米</t>
  </si>
  <si>
    <t>解放路西片区改造项目二期</t>
  </si>
  <si>
    <t>项目总用地面积3.57万平方米，总建筑面积19.1万平方米，地上建筑面积17.12万平方米，地下建筑面积1.98万平方米。</t>
  </si>
  <si>
    <t>南市场片区拆迁改造</t>
  </si>
  <si>
    <t>南市场片区改造范围用地面积约39314.84平方米（58.97亩），拆迁房屋总建筑面积约12.1万平方米，需安置建筑面积14.52万平方米。可供开发用地约55.128亩（3.67万平方米）。</t>
  </si>
  <si>
    <t>凤城镇政府片区拆迁改造</t>
  </si>
  <si>
    <t>凤城镇政府片区改造范围用地面积约41714.46平方米（62.57亩），拆迁房屋总面积约12.8万平方米，需安置建筑面积15.36万平方米。可供开发用地约53.52亩（3.57万平方米）。</t>
  </si>
  <si>
    <t>沼涛实验小学（河滨北路）片区改造建设项目地块二</t>
  </si>
  <si>
    <t>规划建筑面积228836平方米。</t>
  </si>
  <si>
    <t>金谷东溪福金山片区建设工程</t>
  </si>
  <si>
    <t>本项目规划占地面积1000亩，规划建设一个集居住、商贸、休闲、旅游等多功能为一体的现代化商贸集镇，着力解决东溪片区交通不畅，市场拥堵，群众房住困难等问题。</t>
  </si>
  <si>
    <t>南坪村垵坪片区改造</t>
  </si>
  <si>
    <t>感德高速口片区规划建设</t>
  </si>
  <si>
    <t>规划总用地面积330亩，其中规划行政服务办公用地47.7亩，中小学用地29.5亩，工业用地（茶叶集中观光加工区）110亩，茶叶公园1个。。</t>
  </si>
  <si>
    <t>凤山书院安置地块一</t>
  </si>
  <si>
    <t>320套（户）</t>
  </si>
  <si>
    <t>感德镇镇区（供销片）改造项目</t>
  </si>
  <si>
    <t>规划可利用面积6.67亩，规划总建筑面积22940平方米，其中商业建筑面积4315平方米，住宅建筑面积18625平方米，建筑密度34.59%，容积率5.15。</t>
  </si>
  <si>
    <t>2021.10.1</t>
  </si>
  <si>
    <t>后北街片区拆迁改造</t>
  </si>
  <si>
    <t>后北街片区改造范围用地面积约2.06公顷（30.84亩），拆迁房屋总建筑面积约5.5万平方米，需安置建筑面积6.36万平方米。可供开发用地约27.73亩（1.98万平方米）。</t>
  </si>
  <si>
    <t>金谷镇区改造项目</t>
  </si>
  <si>
    <t>改造面积总计395亩，含镇政府周边片区、三角街片区、定明院片区、建设金谷时代广场。</t>
  </si>
  <si>
    <t>金谷东溪粮站片区改造工程</t>
  </si>
  <si>
    <t>东溪旧粮站及周边民房、道路、排水排污改造建设工程，总占地25亩，拟建设现代化标准小区。</t>
  </si>
  <si>
    <t>凤城镇老旧小区改造配套基础设施建设工程</t>
  </si>
  <si>
    <t>对52个小区进行改造，涉及建筑面积约172.21万平方米，共有住宅楼482栋，共18290户。主要进行排水排污、道路和绿化改造、大门和围墙改造、道闸识别系统、建筑立面改造、文化长廊、消防设备等内容。</t>
  </si>
  <si>
    <t>长卿旧农贸市场片区改造工程</t>
  </si>
  <si>
    <t>在长卿镇镇区改造的总体规划下，拆除旧农贸市场所有建筑，并进行重新规划设计建设，总用地面积约11000平方米。</t>
  </si>
  <si>
    <t>同美山腰片区改造</t>
  </si>
  <si>
    <t>同美山腰片区改造范围用地面积约584亩，安置5.73万平方米，可供开发用地约422亩。</t>
  </si>
  <si>
    <t>大坪乡部分老旧镇区改造提升</t>
  </si>
  <si>
    <t>完成镇区约7亩老旧区域改造提升。</t>
  </si>
  <si>
    <t>2021.10</t>
  </si>
  <si>
    <t>员宅村田洋片区棚户区改造</t>
  </si>
  <si>
    <t>田洋片区棚户区总用地面积约62亩，需拆迁135幢（239户），建筑总占地面积15695平方米，总建筑面积240886平方米。</t>
  </si>
  <si>
    <t>解放路西片区改造建设项目一期地块</t>
  </si>
  <si>
    <t>1000套（户）</t>
  </si>
  <si>
    <t>永春桃城社区北门街景观提升工程</t>
  </si>
  <si>
    <t>永春桃城社区北门街景观提升。</t>
  </si>
  <si>
    <t>永春县榜头片区基础设施建设项目</t>
  </si>
  <si>
    <t>包含美岭新榜园（配建一所公立幼儿园）、永春县榜头实验小学、永春县榜头小区、永春县留安山东路道路工程、2019-66地块（暂名”化龙小区”，配套建设幼儿园、社区卫生服务）建设。</t>
  </si>
  <si>
    <t>2020.5月</t>
  </si>
  <si>
    <t>永春县城东片区城市综合体</t>
  </si>
  <si>
    <t>项目总用地面积约16万平方米，住宅21万平方米，打造融合商业零售、商务办公、酒店餐饮、公寓住宅、综合娱乐五大核心功能为一体的综合体。</t>
  </si>
  <si>
    <t>蒲坂棚户区改造项目</t>
  </si>
  <si>
    <t>2000套（户）</t>
  </si>
  <si>
    <t>馨意小区</t>
  </si>
  <si>
    <t>总用地面积为7690平方米，总建筑面积33933.87平方米，由2栋25层高层住宅、配套用房和沿街商铺组成。</t>
  </si>
  <si>
    <t>泮山书苑、水岸林邸</t>
  </si>
  <si>
    <t>建筑总面积159774㎡，安置套数998套，计容面积115780㎡，建设安置小区、服务用房、基础配套设施。</t>
  </si>
  <si>
    <t>文亭小区</t>
  </si>
  <si>
    <t>总用地面积为30604平方米，建筑占地面积为5601.86平方米，总建筑面积120331.6平方米，由10栋18层高层住宅配套用房和沿街商铺组成。</t>
  </si>
  <si>
    <t>德化县后所棚户区改造项目</t>
  </si>
  <si>
    <t>190套（户）</t>
  </si>
  <si>
    <t>德备小区</t>
  </si>
  <si>
    <t>总用地面积为24287.85平方米，建筑占地面积为5601.86平方米，总建筑面积106902.66平方米，由6栋18层高层住宅、地下农贸市场、配套用房和沿街商铺组成。</t>
  </si>
  <si>
    <t>梅苑小区</t>
  </si>
  <si>
    <t>用地30亩，建筑面积5.68万㎡，建设3栋17层住宅楼和3栋2层商业楼。</t>
  </si>
  <si>
    <t>德化陶瓷艺术城（瓷艺城EPC项目）</t>
  </si>
  <si>
    <t>陶瓷会展中心、陶瓷博物馆、城市广场、龙津南路、纵一路南侧、纵二路、福坪路、福坪路及横一路交叉口往盘古红绿灯延伸段。</t>
  </si>
  <si>
    <t>许厝片区基础设施建设</t>
  </si>
  <si>
    <t>改造范围约168亩，拟规划建设办公、商住、幼儿园及市政基础设施。</t>
  </si>
  <si>
    <t>土坂片区</t>
  </si>
  <si>
    <t>用地面积385亩，征收农用地210亩、建设用地164亩、未利用地10亩。</t>
  </si>
  <si>
    <t>德化县城管局</t>
  </si>
  <si>
    <t>西华洋片区改造</t>
  </si>
  <si>
    <t>建设西华洋片区改造（丰泽段）安置房，总建筑面积37.71万平方米，分四个地块建设；建设西华洋片区改造市政道路（丰泽段），其中招联路长1852米、纬三路长约900米、纬一路长约2723米、经二路长约2059米、经三路长约2154米、纬二路长约1085米、西埔路长约990米，同步进行电力缆化；建设西华洋片区改造市政滞洪湖，其中西华湖约31.9公顷，招联湖约21.5公顷，桃源湖约10.8公顷。</t>
  </si>
  <si>
    <t>2021年3月</t>
  </si>
  <si>
    <t>2025年12月</t>
  </si>
  <si>
    <t>泉州市住宅建设开发有限公司
（市城建集团）</t>
  </si>
  <si>
    <t>编号128、251、393项目合成一项
备注：本项目不申报省重点项目。资金来源为片区平衡，不申报中央预算内投资建设项目</t>
  </si>
  <si>
    <t>中心城区品质提升工程</t>
  </si>
  <si>
    <t>改造万安、双阳中心城区城市景观，对安吉路人行道进行整治、老旧建筑外墙、架空线杆、道路广告牌等进行整治提升</t>
  </si>
  <si>
    <t>3、美丽集镇（项目总数7项，总投资约为27亿元）</t>
  </si>
  <si>
    <t>生活污水处理</t>
  </si>
  <si>
    <t>惠安县农村生活污水治理ppp项目</t>
  </si>
  <si>
    <t>惠安县12个镇下辖113行政村（暂定）生活污水收集及治理.</t>
  </si>
  <si>
    <t>不建议纳入中央预算内投资建设项目表，建议删除</t>
  </si>
  <si>
    <t>重点流域沿线农村生活污水处理项目</t>
  </si>
  <si>
    <t>建设农村生活污水二级处理设施及其配套管网</t>
  </si>
  <si>
    <t>惠安县/南安市</t>
  </si>
  <si>
    <t>项目中所在区县“惠安县”应更改为“南安市”</t>
  </si>
  <si>
    <t>永春县农村污水处理设施提升工程</t>
  </si>
  <si>
    <t>进一步完善全县21个乡镇农村生活污水处理设施提升工程，</t>
  </si>
  <si>
    <t>南安市石井镇生活污水处理厂</t>
  </si>
  <si>
    <t>规模暂定为：近期土建2.5万吨/日，出水按准IV类水标准处理后用于景观补水。</t>
  </si>
  <si>
    <t>官桥城镇污水处理厂</t>
  </si>
  <si>
    <t>规划建设5座分散式城镇污水处理厂。污水处理能力分别为1千M3/d、1.75千M3/d、1千M3/d、1千M3/d、4.25千M3/d）</t>
  </si>
  <si>
    <t>城市环境卫生</t>
  </si>
  <si>
    <t>乡镇转运系统</t>
  </si>
  <si>
    <t>新建改造垃圾转运站100座</t>
  </si>
  <si>
    <t>跨县区</t>
  </si>
  <si>
    <t>洛阳江支流清新流域治理项目</t>
  </si>
  <si>
    <t>主要以河市镇洛阳江支流为主，涉及河道130KM，以改善流域生态环境、促进生态文明建设为目标，依托流域生态资源和产业资源，从“生态人居、生态环境、生态经济、生态文化”等方面为切入点，加快美丽乡村建设。</t>
  </si>
  <si>
    <t>村镇风貌</t>
  </si>
  <si>
    <t>晋江西溪上游尚卿段水流域综合治理</t>
  </si>
  <si>
    <t>项目包括水系流域治理，总长约 30公里。并在翰卿村建设1座水闸桥，若干污水处理站和配套建设污水管网和自来水管网</t>
  </si>
  <si>
    <t>4、污水（项目总数15项，其中新建项目数9项，新建项目总投资约为61.3亿元。）</t>
  </si>
  <si>
    <t>管网建设</t>
  </si>
  <si>
    <t>中心市区排水设施联排联调及智慧管理提升改造项目</t>
  </si>
  <si>
    <t>通过开展中心市区污水、雨水管网及其设施，排污、排涝设施的提升改造以及智能化综合管理系统建设等，提升中心市区污水收集能力。</t>
  </si>
  <si>
    <t>市水务集团</t>
  </si>
  <si>
    <t>责任单位非城管局</t>
  </si>
  <si>
    <t>永春县城区污水处理厂配套管网四期工程</t>
  </si>
  <si>
    <t>雨污分流改造、完善小区周边支路管网，建设污水管道42公里</t>
  </si>
  <si>
    <t>污染整治</t>
  </si>
  <si>
    <t>工业园区污染整治项目</t>
  </si>
  <si>
    <t>通过开展环湾区域周边园区废水集中处理设施建设，推广集中式污水处理模式。消减环湾区域污染物排放、</t>
  </si>
  <si>
    <t>尾水排放</t>
  </si>
  <si>
    <t>南安市沿海片区污水处理厂尾水深海排放工程</t>
  </si>
  <si>
    <t>通过建设尾水排放管道、提升泵站设施将南安市沿海片区污水厂尾水进行深海排放。设计污水输量为16万吨/日。</t>
  </si>
  <si>
    <t>石狮高新区污水处理厂尾水深海排放工程</t>
  </si>
  <si>
    <t>通过新建管道以及上升管、喷口等排海管道附属设施，将石狮高新区污水处理厂尾水进行深海排放。</t>
  </si>
  <si>
    <t>污水厂站建设</t>
  </si>
  <si>
    <t>北峰污水处理厂扩建工程</t>
  </si>
  <si>
    <t>通过新建CAST生物池，提升泵房，曝气生物滤池，高效沉淀池、深床反硝化滤池、变配电间、污泥浓缩脱水车间等，将北峰污水厂再原有基础上扩建4.5万m³/d。</t>
  </si>
  <si>
    <t>市城管局
市住建局
市水务集团</t>
  </si>
  <si>
    <t>项目责任单位增加“市住建局”、“市水务集团”</t>
  </si>
  <si>
    <t>泉州市城东污水处理厂扩建工程</t>
  </si>
  <si>
    <t>通过新建CAST生物池，提升泵房，曝气生物滤池，高效沉淀池、深床反硝化滤池、变配电间、污泥浓缩脱水车间等。将城东污水厂在现有基础上再扩建4.5万m³/d。</t>
  </si>
  <si>
    <t>市住建局
市城管局
市水务集团</t>
  </si>
  <si>
    <t>泉州市东海污水处理厂扩建工程</t>
  </si>
  <si>
    <t>通过新建改良A²O生物池、二沉池、高效沉淀池、深床反硝化滤池、接触消毒池、污泥浓缩池等构筑物。将东海污水厂在现有基础上再扩建2.5万m³/d。</t>
  </si>
  <si>
    <t>永春县城区（东平区域）污水处理厂</t>
  </si>
  <si>
    <t>通过泵房、氧化沟、二沉池、高效沉淀池、纤维转盘滤池和配套管网建设，提升污水厂对污水的收集处理能力。</t>
  </si>
  <si>
    <t>雨污分流改造</t>
  </si>
  <si>
    <t>清源山风景名胜区污水处理工程</t>
  </si>
  <si>
    <t>通过建设6.6万米污水主管道及接户管和 76 座污水处理站及配套设施，全面提升清源山风景名胜区污水收集处理能力，消除水污染。</t>
  </si>
  <si>
    <t>2020.3</t>
  </si>
  <si>
    <t>清源山管委会</t>
  </si>
  <si>
    <t>城区雨污分流改造工程</t>
  </si>
  <si>
    <t>通过新建改造污水管网60公里，提升城区污水收集能力</t>
  </si>
  <si>
    <t>德化县城市管理局</t>
  </si>
  <si>
    <t>中水回用</t>
  </si>
  <si>
    <t>泉州市东海污水处理厂中水管道工程</t>
  </si>
  <si>
    <t>通过新建法石水闸至平原渠及田淮渠交叉口处DN600的再生水管道，管道长3km，将东海污水厂中水补充内河生态用水。</t>
  </si>
  <si>
    <t>责任单位修改为“市水务集团”</t>
  </si>
  <si>
    <t>惠安县城市污水处理厂中水回用工程</t>
  </si>
  <si>
    <t>通过输水管道和提升泵站改造两部分建设，完善城市中水回用系统。</t>
  </si>
  <si>
    <t>该项目建设模式尚未确定，建议删掉</t>
  </si>
  <si>
    <t>水环境整治</t>
  </si>
  <si>
    <t>中心市区内沟河综合整治提升工程</t>
  </si>
  <si>
    <t>通过对泉州市中心城区范围内13条主要内河及其附属水体进行综合整治，全面提升中心市区内沟河水环境。</t>
  </si>
  <si>
    <t>项目实施范围、建设模式、资金问题等方面尚待进一步研究确定，建议删除该项目</t>
  </si>
  <si>
    <t>中心市区水系综合整治项目</t>
  </si>
  <si>
    <t>通过开展湾区中小河流、中心市区内沟河及黑臭水体的综合整治。提升水环境质量。</t>
  </si>
  <si>
    <t>5、环境卫生（含公厕）（项目总数15项，其中新建项目数13项，新建项目总投资约为16.8亿元。）</t>
  </si>
  <si>
    <t>环卫设施</t>
  </si>
  <si>
    <t>室仔前生活垃圾填埋场综合治理项目</t>
  </si>
  <si>
    <r>
      <rPr>
        <sz val="10.5"/>
        <rFont val="仿宋"/>
        <charset val="134"/>
      </rPr>
      <t>利用5-10年的时间逐步将室仔前填埋场垃圾重新开挖处置，对填埋场及周边土壤环境进行治理，部分库区（约200万m</t>
    </r>
    <r>
      <rPr>
        <sz val="10.5"/>
        <rFont val="宋体"/>
        <charset val="134"/>
      </rPr>
      <t>³</t>
    </r>
    <r>
      <rPr>
        <sz val="10.5"/>
        <rFont val="仿宋"/>
        <charset val="134"/>
      </rPr>
      <t>）重新按现行规范进行防渗作为中心市区应急填埋场。</t>
    </r>
  </si>
  <si>
    <t>350、351合并，350已修改</t>
  </si>
  <si>
    <t>中心市区应急生活垃圾填埋场项目</t>
  </si>
  <si>
    <t>规划建设有效库容200万m³生活垃圾填埋场一座，作为中心市区生活垃圾应急处置设施。</t>
  </si>
  <si>
    <t>350、351合并，351建议删除</t>
  </si>
  <si>
    <t>泉州江南固废流转中心</t>
  </si>
  <si>
    <t>规划建设大型垃圾转运站一座，用地约50亩，设计转运能力约1000吨/日。建设内容包含转运站主体站房及配套设施、环卫车辆清洗消毒及维修车间、环卫停车场，以及市容环卫教育基地、智能环卫控制中心等。</t>
  </si>
  <si>
    <t>已修改</t>
  </si>
  <si>
    <t>小型垃圾转运站设备更新改造（三期）项目</t>
  </si>
  <si>
    <t>对华大、双阳、三群、浔美、美仙山等12座小型垃圾中转站的设备更新及站房密闭化管理提升，主要建设内容包含60个压缩箱、12辆底盘车、12套除臭送风系统、12套洗扫设备采购、安装及12座转运站土建工程提升改造。</t>
  </si>
  <si>
    <t>生活垃圾转运系统</t>
  </si>
  <si>
    <t>更新生活垃圾转运车辆500辆，餐厨垃圾收运车50辆</t>
  </si>
  <si>
    <t>生活垃圾收集点</t>
  </si>
  <si>
    <t>新建改造生活垃圾收集点1000处</t>
  </si>
  <si>
    <t>永春县生活垃圾焚烧发电项目</t>
  </si>
  <si>
    <t>生活垃圾处理规模600吨/天，配套建设餐厨垃圾处理（处理规模30吨/天）、渗滤液处理站、飞灰固化等设施。</t>
  </si>
  <si>
    <t>安溪餐厨垃圾处理厂</t>
  </si>
  <si>
    <t>建设处理能力200吨/日（一期100，二期100）</t>
  </si>
  <si>
    <t>德化餐厨垃圾处理项目</t>
  </si>
  <si>
    <t>拟建设30吨/日处理规模(一期20，二期10），规划用地面积1832.1平方米</t>
  </si>
  <si>
    <t>晋江餐厨垃圾处理建设项目</t>
  </si>
  <si>
    <t>项目总用地面积18902.25平方米，建筑面积6765.48平方米，餐厨垃圾处理总规模为300吨/日，废弃油脂处理总规模30吨/日，</t>
  </si>
  <si>
    <t>惠安县餐厨垃圾处理项目</t>
  </si>
  <si>
    <t>现有垃圾焚烧发电厂的基础上，高标准高起点规划建设餐厨垃圾处理设施，占地面积约为20亩，总规模150吨/日</t>
  </si>
  <si>
    <t>石狮餐厨垃圾预处理项目</t>
  </si>
  <si>
    <t>设计规模为40吨/日</t>
  </si>
  <si>
    <t>晋江市城市垃圾收运系统改造提升工程</t>
  </si>
  <si>
    <t>对灵源站等13个垃圾转运站进行改造提升。</t>
  </si>
  <si>
    <t>南安再生资源回收体系建设项目</t>
  </si>
  <si>
    <t>园区外新建回收站102个、回收点1000个，分拣中心12个；建设500多个集展、贸、销为一体的特色商铺，配套建设再生资源公共循环消费信息平台。</t>
  </si>
  <si>
    <t>泉港区垃圾、公厕市场化运营管理项目</t>
  </si>
  <si>
    <t>以区域为单位打捆村庄保洁、垃圾转运、农村公厕管护等进行市场化运营管理</t>
  </si>
  <si>
    <t>十四五投资5000万元。</t>
  </si>
  <si>
    <t>泉州市餐厨垃圾资源化利用中心</t>
  </si>
  <si>
    <t>一期在开发区全资设立福建省区域总部，并建设200吨/日餐厨垃圾处理厂（100吨/日餐厨垃圾+100吨/日厨余垃圾）。二期设立餐厨垃圾环保装备生产制造中心</t>
  </si>
  <si>
    <t>公厕</t>
  </si>
  <si>
    <t>厕所革命</t>
  </si>
  <si>
    <t>全市新改建提升城乡公厕500座</t>
  </si>
  <si>
    <t>三、融文（项目总数21项，其中新建项目数13项，新建项目总投资约为10.5亿元。）</t>
  </si>
  <si>
    <t>综合提升</t>
  </si>
  <si>
    <t>古城夜景提升工程</t>
  </si>
  <si>
    <t>对古城进行夜景提升，包括街巷、城垣，文保单位、历史建筑等夜景提升工程。</t>
  </si>
  <si>
    <t>古城公产利用工程</t>
  </si>
  <si>
    <t>对古城内部的公产进行再利用，提升为古城公共服务设施、商业旅游设施，如游客集散中心、口袋公园、演出剧场、特色酒店等。</t>
  </si>
  <si>
    <t>泉州新门片区三创园项目</t>
  </si>
  <si>
    <t>整合街区三百多间店面及四大旧厂房，总建设面积约4万平米，打造集“传统文化、创新业态、年轻创客、孵化器”于一身的都市创新平台。</t>
  </si>
  <si>
    <t>古城水系提升</t>
  </si>
  <si>
    <t>八卦沟环境综合整治提升工程</t>
  </si>
  <si>
    <t>八卦沟控源截污、河道清淤整治、生态补水恢复河道生态系统，打通河道两岸宾水慢行通道，提升两岸景观环境。</t>
  </si>
  <si>
    <t>笋浯溪环境综合提升工程</t>
  </si>
  <si>
    <t>笋浯溪控源截污、河道清淤整治、生态补水恢复河道生态系统，打通滨水慢行通道，提升景观环境。</t>
  </si>
  <si>
    <t>文保单位及历史建筑</t>
  </si>
  <si>
    <t>古城重点文保单位、历史建筑修缮保护与环境提升工程</t>
  </si>
  <si>
    <t>对古城内重要的文保单位和历史建筑进行修缮、维护，周边环境提升。</t>
  </si>
  <si>
    <t>吾岩文化保护提升项目</t>
  </si>
  <si>
    <t>对吾岩寺及周边环境进行规划及保护性修缮，建设配套基础设施，进行环境整治。</t>
  </si>
  <si>
    <t>华山古民居保护修缮项目</t>
  </si>
  <si>
    <t>对华山古民居进行规划及保护性修缮，建设配套基础设施，进行环境整治，包括大北山环境整治。</t>
  </si>
  <si>
    <t>江南组团古厝群</t>
  </si>
  <si>
    <t>对高山、树兜、坑头、亭店古厝群及周边环境进行整治，对古建筑修复，活化再利用，打造为文化传承的载体。</t>
  </si>
  <si>
    <t>历史文化街区及传统风貌区</t>
  </si>
  <si>
    <t>西街东段U形面（路面+两侧立面）提升工程</t>
  </si>
  <si>
    <t>对西街东段地下管线整体提升，通过道路断面铺装和海绵化工程，对两侧广告进行综合整治，植入城市家具，扮靓夜景；实施步行化改造，恢复“水井”。</t>
  </si>
  <si>
    <t>根据申遗情况确定时间</t>
  </si>
  <si>
    <t>中山路——后城历史文化街区综合提升工程</t>
  </si>
  <si>
    <t>中山路历史文化街区全范围进行的市政道路、管线工程、骑楼建筑加固、建筑立面修缮等。</t>
  </si>
  <si>
    <t>鲤城聚宝城南文化街区</t>
  </si>
  <si>
    <t>项目以街区修缮更新为主，建设内容包括道路基础设施建设、建筑物立面景观改造提升和南环城河内濠沟水系的整治。</t>
  </si>
  <si>
    <t>丰州南大街历史文化街区提升工程</t>
  </si>
  <si>
    <t>内容包括道路基础设施建设、管线工程、建筑物立面整治，景观环境提升等。</t>
  </si>
  <si>
    <t>（丰州暂无历史文化街区，建议删除）</t>
  </si>
  <si>
    <t>五里街历史文化街区活化改造提升项目</t>
  </si>
  <si>
    <t>总建筑面积约20.33万㎡，完善街区基础设施及景观工程，对沿街90多间房屋进行修复。对街区的业态及功能布局进行规划，打造特色文化旅游街。</t>
  </si>
  <si>
    <t>永春县五里街镇政府</t>
  </si>
  <si>
    <t>泉州古城街巷综合提升项目</t>
  </si>
  <si>
    <t>改造提升古城区29条背街小巷，改造面积约24362平方米</t>
  </si>
  <si>
    <t>古城街巷综合提升工程二期</t>
  </si>
  <si>
    <t>继续推进多条古城区中背街小巷提升。</t>
  </si>
  <si>
    <t>赤水古街活态化保护修复</t>
  </si>
  <si>
    <t>对倒塌部分、房屋进行重建，对老旧倾斜严重的建筑进行活态化修复。</t>
  </si>
  <si>
    <t>永宁古卫城（永宁老街）综合提升保护项目</t>
  </si>
  <si>
    <t>对永宁老街两侧建筑改造、修缮，打造历史文化街区。</t>
  </si>
  <si>
    <t>遗产点</t>
  </si>
  <si>
    <t>22个遗产点提升项目</t>
  </si>
  <si>
    <t>对22个遗产点及周边环境进行提升。</t>
  </si>
  <si>
    <t>历史文化名镇</t>
  </si>
  <si>
    <t>历史文化名镇综合提升工程</t>
  </si>
  <si>
    <t>对崇武古镇、洛阳古镇、丰州古镇、安海镇、湖头镇、岵山镇等启动实施1条以上传统街巷和一批历史地段或历史风貌区修复、一批历史建筑修缮等工程。
其中，崇武古镇属续建项目，实施古民居修缮加固和活化利用工作；举办一系列文化娱乐活动；实施霞西圳溪和大岞畚箕湾整治、夜景工作；建设前垵村高雷山特色商业街和智慧体育公园。</t>
  </si>
  <si>
    <t>3075万元</t>
  </si>
  <si>
    <t>补充“历史文化名镇综合提升工程”项目中的“惠安县崇武历史文化名镇”建设内容，属续建项目；项目内容：实施古民居修缮加固和活化利用工作；举办一系列文化娱乐活动；实施霞西圳溪和大岞畚箕湾整治、夜景工作；建设前垵村高雷山特色商业街和智慧体育公园。投资金额：3075万元；</t>
  </si>
  <si>
    <t>历史文化名村及传统村落</t>
  </si>
  <si>
    <t>历史文化名村及传统村落综合提升工程</t>
  </si>
  <si>
    <r>
      <rPr>
        <sz val="10.5"/>
        <color indexed="8"/>
        <rFont val="仿宋"/>
        <charset val="134"/>
      </rPr>
      <t>对悟林村、良山村、西安村、</t>
    </r>
    <r>
      <rPr>
        <sz val="10.5"/>
        <color indexed="10"/>
        <rFont val="仿宋"/>
        <charset val="134"/>
      </rPr>
      <t>樟脚村</t>
    </r>
    <r>
      <rPr>
        <sz val="10.5"/>
        <color indexed="8"/>
        <rFont val="仿宋"/>
        <charset val="134"/>
      </rPr>
      <t>、福全村、万安村、西头村等村落的综合提升，挖掘展示传统文化，完善基础设施建设，修缮古建筑，提升乡村风貌。
其中，惠安县净峰镇西头村，完成古村落保护规划编制，形成年度改善提升工作方案；修缮提升传统建筑外立面；整治修复古道路面；村主干道拓宽及环境提升；活用传统建筑建设村史馆；对古村落内部环境进行提升整治。</t>
    </r>
  </si>
  <si>
    <t>1000万元</t>
  </si>
  <si>
    <t>补充“历史文化名村及传统村落综合提升工程”项目中的“惠安县净峰镇西头村重点改善提升项目”建设内容，项目内容：完成古村落保护规划编制，形成年度改善提升工作方案；修缮提升传统建筑外立面；整治修复古道路面；村主干道拓宽及环境提升；活用传统建筑建设村史馆；对古村落内部环境进行提升整治。投资金额：1000万元</t>
  </si>
  <si>
    <t>樟脚村为续建项目，开工时间2019年。
投资金额：360万元,开工时间：2021.3，完成时限：2022，责任单位：泉港区政府，所在区县：泉港区。</t>
  </si>
  <si>
    <t>四、强韧（项目总数21项，其中新建项目数13项，新建项目总投资约为10.5亿元。）</t>
  </si>
  <si>
    <t>1、供水（项目总数3项，其中新建项目数1项，新建项目总投资约为12亿元。）</t>
  </si>
  <si>
    <t>城乡供水</t>
  </si>
  <si>
    <t>德化县+A403:J406城乡供水一体化项目</t>
  </si>
  <si>
    <t>通过新建或改扩建水源及配套设施，改扩建水厂，新建或改造配水管网及建设数字水务系统，实现德化城乡供水一体化，保障城乡供水安全。</t>
  </si>
  <si>
    <t>市水利局</t>
  </si>
  <si>
    <t>建议将洛江、泉港、惠安、晋江、南安、安溪、永春、台南区等城乡供水一体化项目补充列入“十四五”规划，具体项目内容及投资规模由当地政府根据规划确定</t>
  </si>
  <si>
    <t>中心市区住宅二次供水设施改造工程</t>
  </si>
  <si>
    <t>推进中心市区住宅小区及各县市区小区二次供水设施改造，保障供水最后一公里安全</t>
  </si>
  <si>
    <t>城市供水管网建设改造工程</t>
  </si>
  <si>
    <t xml:space="preserve">结合城市建设实际情况，每年持续推进供水管网设施的新建及改造。完善供水管网，减少漏损。
</t>
  </si>
  <si>
    <t>2、供气（项目总数2项，其中新建项目数1项，新建项目总投资约为60亿元。）</t>
  </si>
  <si>
    <t>燃气工程</t>
  </si>
  <si>
    <t>泉州市LNG应急储备中心</t>
  </si>
  <si>
    <t>建设2座20万m³全包容储罐、气化外输装置、LNG灌装设备、辅助公用设施、天然气外输高压管线，预计占地面积400亩。为确保应急储备气源的充足、稳定、快速获取，配套一座3～18万m³LNG运输船舶接卸码头，同期完成建设。</t>
  </si>
  <si>
    <t>泉州市燃气有限公司</t>
  </si>
  <si>
    <t>内容调整为：建设2座20万m³全包容储罐、气化外输装置、LNG灌装设备、辅助公用设施、天然气外输高压管线，预计占地面积400亩。为确保应急储备气源的充足、稳定、快速获取，配套一座3～18万m³LNG运输船舶接卸码头，同期完成建设。</t>
  </si>
  <si>
    <t>泉州市天然气利用工程</t>
  </si>
  <si>
    <t>（1）中石油西三线天然气对接工程：新建3座场站，新建输气管线170公里。（2）中海油天然气德化支线对接工程：新建4座场站及附属设施，新建输气管线25公里。</t>
  </si>
  <si>
    <t>中石油西三线天然气对接工程：新建3座场站.</t>
  </si>
  <si>
    <t>晋江门站综合能源利用项目</t>
  </si>
  <si>
    <t>项目主要包括压力能、冷能等综合能源利用项目及相关工艺设施等，用地规模0.5公顷。</t>
  </si>
  <si>
    <t>3、排水防涝（项目总数10项，其中新建项目数6项，新建项目总投资约为16.5亿元。）</t>
  </si>
  <si>
    <t>排水防涝</t>
  </si>
  <si>
    <t>西华洋片区改造-滞洪湖工程</t>
  </si>
  <si>
    <t>建设西华、招联和桃源三个滞洪区以及西华渠、美园渠、井山渠等渠道，完善丰州北峰排水防涝体系。</t>
  </si>
  <si>
    <t>乌石山滞洪区工程</t>
  </si>
  <si>
    <t>滞洪区设计库容49.5万立方米，滞洪水位4.6米，起调水位1.9米。</t>
  </si>
  <si>
    <t>2023</t>
  </si>
  <si>
    <t>仙塘滞洪区工程一期工程</t>
  </si>
  <si>
    <t>对7.677公里河道进行清淤疏浚整治。</t>
  </si>
  <si>
    <t>2024.6</t>
  </si>
  <si>
    <t>市住建局
市城管局</t>
  </si>
  <si>
    <t>责任单位中删除“市水利局”</t>
  </si>
  <si>
    <t>洛阳江流域综合整治—城东浔美滞洪湖景观公园</t>
  </si>
  <si>
    <t>总用地面积116695平方米，绿地面积35413平方米，硬质铺装14626平方米，滞洪面积66040平方米，建筑占地面积614平方米。</t>
  </si>
  <si>
    <t>此项目不列入中央预算内投资建设项目</t>
  </si>
  <si>
    <t>霞洲引港整治工程</t>
  </si>
  <si>
    <t>1.新建霞洲排涝泵闸，出水口总净宽16.0米，设计排洪流量30立方米/秒；2.新建排洪渠（井美街—霞洲泵闸），采用明渠长635.5米、宽16米、高4.5米。3.两岸新建雨水管与截污管道工程。</t>
  </si>
  <si>
    <t>泉州法石排涝泵站工程</t>
  </si>
  <si>
    <t>建设40立方米/秒排涝泵站1座，位于法石水闸附近，项目为地上2层、地下1层，建筑高度11.3米的钢筋混凝土框架结构，建筑占地2836平方米，建筑面积4590.12平方米。</t>
  </si>
  <si>
    <t>阳江水系及公园建设</t>
  </si>
  <si>
    <t>通过整治2公里水系、约100亩滞洪湖，构建阳江片区排水防涝系统。</t>
  </si>
  <si>
    <t>阳江新城北片区水渠建设</t>
  </si>
  <si>
    <t>占地约30.92亩</t>
  </si>
  <si>
    <t>建议增加</t>
  </si>
  <si>
    <t>岭客溪排洪沟</t>
  </si>
  <si>
    <t>建设岭客溪排洪沟总长420m，宽6m，末端接入大河溪，</t>
  </si>
  <si>
    <t>石狮市水头排涝枢纽工程</t>
  </si>
  <si>
    <t>通过建设和改造排涝泵站、两座排涝水闸、跨海大桥及沿海大通道边景观，打造三位于一体大型标志性水工建筑物，提升城市排涝能力。</t>
  </si>
  <si>
    <t>2023.6</t>
  </si>
  <si>
    <t>泉州市中心城区水系联排联调项目</t>
  </si>
  <si>
    <t>市水利局、水务集团</t>
  </si>
  <si>
    <t>繁荣渠</t>
  </si>
  <si>
    <t>建设渠道3.6公里</t>
  </si>
  <si>
    <t>排水防涝工程规划图中的繁荣渠未在《泉州市城乡基础设施建设与管理“十四五”规划(征求意见稿)》文本中体现。</t>
  </si>
  <si>
    <t>防洪建设</t>
  </si>
  <si>
    <t>防洪排涝三期</t>
  </si>
  <si>
    <t>通过排洪渠及箱涵建设，完善片区排水防涝系统，提升排水防涝能力。</t>
  </si>
  <si>
    <t>五、新城建（项目总数11项，其中新建项目数10项，新建项目总投资约为82.5亿元。）</t>
  </si>
  <si>
    <t>智慧平台</t>
  </si>
  <si>
    <t>泉州市水务大脑项目</t>
  </si>
  <si>
    <t>打造“泉州水务大脑”智能运营管理平台，建设全市涉水智能感知系统。</t>
  </si>
  <si>
    <t>市城市管理局、水务集团</t>
  </si>
  <si>
    <t>市区雨污水管网普查（城东片区）一期工程</t>
  </si>
  <si>
    <t>对现有路网附属雨、污水管网进行排查和摸底，先行启动城东一期范围内雨水管网普查，主要范围为东辅路以东、丰海路以西、山海路以北、城东街以南所围成的区域（含部分道路全段）</t>
  </si>
  <si>
    <t>市城管局
市住建局</t>
  </si>
  <si>
    <t>根据财政资金安排，先行启动市区雨污水管网普查（城东片区）一期工程，工程名称调整为市区雨污水管网普查（城东片区）一期工程，项目内容调整为：对现有路网附属雨、污水管网进行排查和摸底，先行启动城东一期范围内雨水管网普查，主要范围为东辅路以东、丰海路以西、山海路以北、城东街以南所围成的区域（含部分道路全段），项目投资调整为900万。</t>
  </si>
  <si>
    <t>智慧交通系统</t>
  </si>
  <si>
    <t>构建数字化的采集体系、网络化的传输体系和智能化的应用体系。</t>
  </si>
  <si>
    <t>第405项“智慧交通系统”为交通类信息化项目，建议该项不列入《全市城乡基础设施重大项目表》</t>
  </si>
  <si>
    <t>城市更新平台构建</t>
  </si>
  <si>
    <t>包含城市更新的政策体系、城市更新机制、土地开发及相关更新资讯等。</t>
  </si>
  <si>
    <t>安溪县城市排涝系统（参内镇参洋片区、罗内片区）</t>
  </si>
  <si>
    <t>完善参洋片区、罗内片区城市排涝系统</t>
  </si>
  <si>
    <t>2021.6</t>
  </si>
  <si>
    <t>智慧停车系统建设</t>
  </si>
  <si>
    <t>包括公共停车场基础设施、停车诱导、智慧停车APP建设等，预计可设置智慧停车位3100余个。</t>
  </si>
  <si>
    <t>泉州市智慧城管物联通管理平台</t>
  </si>
  <si>
    <t>城市综合管理服务平台</t>
  </si>
  <si>
    <t>项目表中漏掉“泉州市智慧城管物联通管理平台（城市综合管理服务平台）”项目</t>
  </si>
  <si>
    <t>场景应用</t>
  </si>
  <si>
    <t>东纬一路照明工程</t>
  </si>
  <si>
    <t>安装路灯240套，箱式变电站4座</t>
  </si>
  <si>
    <t>安溪县智慧校园系统提升项目</t>
  </si>
  <si>
    <t>全县学校一体机等智慧系统设备采购（信息化建设）</t>
  </si>
  <si>
    <t>智慧路灯建设</t>
  </si>
  <si>
    <t>城区路灯智慧系统建设</t>
  </si>
  <si>
    <t>永春县城市管理局</t>
  </si>
  <si>
    <t>城西重要通道亮化提升工程</t>
  </si>
  <si>
    <t>盖德动车站至西门戴云酒店沿线建筑外立面夜景建设。</t>
  </si>
  <si>
    <t>备注：“红色”为建议删除，“黄色”为建议修改或增加，“绿色”为两个部门修改内容不同需核实。</t>
  </si>
  <si>
    <t>合计项目394项，其中新建、续建项目288项，总投资3016.4亿元。</t>
  </si>
  <si>
    <t>一、畅行（项目总数148项，其中新建项目数77项，新建项目总投资约为1337.3亿元）</t>
  </si>
  <si>
    <t>西华洋片区改造-市政道路一、二期工程</t>
  </si>
  <si>
    <t>工程道路总长约7.3公里，项目包含主干道和次干道，其中主干道包括招联路北段、次干道包括西埔路、纬二路，纬三路东段，次干道包括经二路、经三路。</t>
  </si>
  <si>
    <t>北峰组团开发建设指挥部</t>
  </si>
  <si>
    <t>南起笋江路，北至内环路，长度3.6公里，两侧道路各宽27米及中间12米宽的渠道组成，建设市政配套工程。</t>
  </si>
  <si>
    <t>福建省泉州市城市综合开发有限责任公司</t>
  </si>
  <si>
    <t>次、支路网</t>
  </si>
  <si>
    <r>
      <rPr>
        <sz val="10"/>
        <color indexed="10"/>
        <rFont val="宋体"/>
        <charset val="134"/>
      </rPr>
      <t>南俊路北延伸、毓才街东延伸、西辅路、体育街西延伸、安达路南延伸等1</t>
    </r>
    <r>
      <rPr>
        <sz val="10"/>
        <color indexed="10"/>
        <rFont val="宋体"/>
        <charset val="134"/>
      </rPr>
      <t>9</t>
    </r>
    <r>
      <rPr>
        <sz val="10"/>
        <color indexed="10"/>
        <rFont val="宋体"/>
        <charset val="134"/>
      </rPr>
      <t>条断头路段打通，总长约5.3公里。</t>
    </r>
  </si>
  <si>
    <t>丰泽南埔山片区市政道路及配套设施市政工程</t>
  </si>
  <si>
    <t>建筑总高度119.9米、总建筑面积81026.14㎡，建设机动车位约1200个。</t>
  </si>
  <si>
    <t>鲤城站前大道西侧片区公共停车场</t>
  </si>
  <si>
    <t>室内公共停车场及其配套工程，总建筑面积约为23672㎡。</t>
  </si>
  <si>
    <t>供销大厦立体停车场</t>
  </si>
  <si>
    <t>齐云停车场项目</t>
  </si>
  <si>
    <t>拟新建设小型车位280个，大巴车车位39个，公交车车位7个，房车补给位7个，非机动车位60个，总共新增机动车位333个。</t>
  </si>
  <si>
    <t>实验中学滨江校区停车场</t>
  </si>
  <si>
    <t>生态公园北大门临时停车场项目</t>
  </si>
  <si>
    <t>用地面积19332.7平方米，建设机动车位200个（含6个大巴车位）</t>
  </si>
  <si>
    <t>凤里庵广场配套停车设施</t>
  </si>
  <si>
    <t>拟在镇中路凤里庵入口处建设停车楼及配套景观设施，新建机动车停车位88个。</t>
  </si>
  <si>
    <t>红塔湾旅游路停车场工程</t>
  </si>
  <si>
    <t>拟在永宁边防所东侧和黄金海岸6-1地块西侧建设两个停车场项目，预计可提供180个停车位</t>
  </si>
  <si>
    <t>安溪县城隍庙公共配套停车场</t>
  </si>
  <si>
    <t>项目总用地面积4803平方米，总建筑面积6216平方米，三层立体停车库。</t>
  </si>
  <si>
    <t>埔头村智慧停车场</t>
  </si>
  <si>
    <t>建立一个规模6000平方米的智慧停车场，有后台管理系统，实现停车自动导航、在线支付停车费的智能服务。</t>
  </si>
  <si>
    <t>主要建设内容包括路内地磁泊位建设、部分路段高位视频建设、公共停车场基础设施建设、停车诱导系统建设、综合运营管理中心建设及智慧停车APP服务建设等。预计县城区共可设置智慧停车泊位3100余个。</t>
  </si>
  <si>
    <t>永春县化龙实验小学路口停车场建设工程</t>
  </si>
  <si>
    <t>对化龙实验小学路口硬化，泊车位15位。</t>
  </si>
  <si>
    <t>永春县横口乡下西坑村停车场建设工程</t>
  </si>
  <si>
    <t>总用地3000平方，大巴10位，小车60位</t>
  </si>
  <si>
    <t>永春县仙夹镇龙美村公共停车场</t>
  </si>
  <si>
    <t>对仙夹镇龙美村山门路边硬化，泊车位20位。</t>
  </si>
  <si>
    <t>永春县岵山镇“美丽乡村”停车场</t>
  </si>
  <si>
    <t>配套建设公共停车场，泊车位97位，其中南石村15位、磻溪村12位、茂霞村70位</t>
  </si>
  <si>
    <t>永春县桃城镇上沙岭公共停车场</t>
  </si>
  <si>
    <t>配套建设生态公共停车场,泊位80个。</t>
  </si>
  <si>
    <t xml:space="preserve">飞龙桥立体停车场 </t>
  </si>
  <si>
    <t>总用地4.8亩，建设机械停车位322个。</t>
  </si>
  <si>
    <t>德新大厦停车场</t>
  </si>
  <si>
    <t>配套建设公共停车位150个。</t>
  </si>
  <si>
    <t>德化县第二实验小学分校停车场</t>
  </si>
  <si>
    <t>用地面积8939平方米，地下车库占地面积3845平方米，规划设计小车位105个。</t>
  </si>
  <si>
    <t>兴泉铁路（德化段）站前广场生态停车场</t>
  </si>
  <si>
    <t>规划用地面积6800平方米，敷设植草砖，建设对外公共停车位167位。</t>
  </si>
  <si>
    <t>丁墘村济科停车场</t>
  </si>
  <si>
    <t>用地面积2.5亩，建设智能停车场，泊位约75个，充电桩3根。</t>
  </si>
  <si>
    <t>百德畔山1号停车场</t>
  </si>
  <si>
    <t>用地面积约3.5亩，设计规划小车位108个。</t>
  </si>
  <si>
    <t>1、园林绿化(项目总数56项，其中新建项目数28项，新建项目总投资约为69.2亿元。)</t>
  </si>
  <si>
    <t>建设面积13平方公里，流域途经后龙镇、前黄镇、峰尾镇及山腰街道，建设内容包含水体整治工程及景观业态提升工程两部分。其中水体整治工程包括：控源截污工程、面源污染控制工程、内源治理工程、生态建设工程、人工湿地工程、水工改造工程、智慧水务工程；景观业态提升工程包括：多彩之溪、智能之溪、乡愁之溪、欢乐之溪、乡野之溪。</t>
  </si>
  <si>
    <t>2、城市更新(项目总数110项，其中新建项目数72项，新建项目总投资约为1124.6亿元。)</t>
  </si>
  <si>
    <t>3、美丽集镇（项目总数6项，总投资约为15.9亿元）</t>
  </si>
  <si>
    <t>4、污水（项目总数15项，其中新建项目数8项，新建项目总投资约为20.6亿元。）</t>
  </si>
  <si>
    <t>5、环境卫生（项目总数12项，其中新建项目数9项，新建项目总投资约为12.1亿元。）</t>
  </si>
  <si>
    <t>三、融文（项目总数20项，其中新建项目数13项，新建项目总投资约为10.9亿元。）</t>
  </si>
  <si>
    <t>对悟林村、良山村、西安村、樟脚村、福全村、万安村等村落的综合提升，挖掘展示传统文化，完善基础设施建设，修缮古建筑，提升乡村风貌。
其中，樟脚村为续建项目，开工时间2019年。</t>
  </si>
  <si>
    <t>樟脚村为续建项目，开工时间2019年。</t>
  </si>
  <si>
    <t>对悟林村、良山村、西安村、樟脚村、福全村、万安村、西头村等村落的综合提升，挖掘展示传统文化，完善基础设施建设，修缮古建筑，提升乡村风貌。
其中，惠安县净峰镇西头村，完成古村落保护规划编制，形成年度改善提升工作方案；修缮提升传统建筑外立面；整治修复古道路面；村主干道拓宽及环境提升；活用传统建筑建设村史馆；对古村落内部环境进行提升整治。</t>
  </si>
  <si>
    <t>1、供水（项目总数3项，其中新建项目数2项，新建项目总投资约为18.7亿元。）</t>
  </si>
  <si>
    <t>2、供气（项目总数3项，其中新建项目数2项，新建项目总投资约为61亿元。）</t>
  </si>
  <si>
    <t>3、排水防涝（项目总数23项，其中新建项目数6项，新建项目总投资约为7.2亿元。）</t>
  </si>
  <si>
    <t>五、新城建（项目总数9项，其中新建项目数8项，新建项目总投资约为19.1亿元。）</t>
  </si>
  <si>
    <t>合计项目566项，总投资4529.21亿元；其中新建、续建项目464项，新建、续建项目总投资2764.75亿元。</t>
  </si>
  <si>
    <t>建议单位1</t>
  </si>
  <si>
    <t>相关建议1</t>
  </si>
  <si>
    <t>建议单位2</t>
  </si>
  <si>
    <t>相关建议2</t>
  </si>
  <si>
    <t>项目起于我市泉港区，经惠安县、台投区、丰泽区、晋江市、南安市再连接至翔安机场。近期建设福厦客专新泉州东站至厦门翔安机场段和福厦铁路晋江站至水头站联络线，近期段全长约70km（另联络线约13km）。</t>
  </si>
  <si>
    <t>全长约72.5公里，1号线北起福厦铁路泉州站南止于石狮宝盖；2号线起于江南组团止于福厦客专泉州东站。</t>
  </si>
  <si>
    <t>石狮市交通建设有限责任公司、晋江市交通运输局、西滨镇政府</t>
  </si>
  <si>
    <t>城建集团</t>
  </si>
  <si>
    <t>晋江市自然资源局、交通运输局、池店镇政府</t>
  </si>
  <si>
    <t>晋江市交通运输局、池店镇政府</t>
  </si>
  <si>
    <t>晋江市自然资源局、交通运输局、安海镇政府</t>
  </si>
  <si>
    <t>刺桐北拓二期项目河市至市区路段已并入泉梅高速，河市至惠安段建设方案等均暂未明确，建议该项目内容及投资额待定</t>
  </si>
  <si>
    <t>市资源规划局、南安市政府、安溪县政府</t>
  </si>
  <si>
    <t>项目投资金额“54500" 万元应调整为“35000” 万元</t>
  </si>
  <si>
    <t>洛江区住建局</t>
  </si>
  <si>
    <t>项目属于台商区，责任单位建议改为台商区</t>
  </si>
  <si>
    <t>2022.9</t>
  </si>
  <si>
    <t>丰泽区
台商区</t>
  </si>
  <si>
    <t>市城建办</t>
  </si>
  <si>
    <t>丰泽区   晋江市</t>
  </si>
  <si>
    <t>丰泽区
南安市</t>
  </si>
  <si>
    <t>刺桐大桥整治项目</t>
  </si>
  <si>
    <t>项目北起于现状刺桐南路与宝洲街交叉口，向南终于刺桐大桥主桥南端，道路改造全长约1.155km，道路红线标准宽度27m，双向六车道。</t>
  </si>
  <si>
    <t>省道307等六条道路沥青化改造工程</t>
  </si>
  <si>
    <t>对省道307、泉山路、坪山路、丰海路、江滨南路等道路进行沥青化改造对泉秀东街（东海隧道至后渚大桥）人行道进行改造改造。</t>
  </si>
  <si>
    <t>鲤城区
丰泽区</t>
  </si>
  <si>
    <t>丰泽街改造工程</t>
  </si>
  <si>
    <t>对丰泽街（温陵路-坪山路）改造长度2.1公里，改造面积102391平方米。</t>
  </si>
  <si>
    <t>城市主干路，全长11.3km，红线宽59~72.5m。</t>
  </si>
  <si>
    <t>长约2.8km，红线宽72米，主车道双向8车道。</t>
  </si>
  <si>
    <t>开工时间调整为2021年1月，完成时限调整为2023年6月</t>
  </si>
  <si>
    <t>万虹路（国道324—河市中学）道路改造提升工程</t>
  </si>
  <si>
    <t>建议在主干路中新增项目万虹路（国道324—河市中学）道路改造提升工程</t>
  </si>
  <si>
    <t>总投资调整为72902万元</t>
  </si>
  <si>
    <t>开工时间为2023年3月，完成时限调整为2025年12月</t>
  </si>
  <si>
    <t>总投资调整为3385万元，开工时间为2020年12月，完成时限调整为2021年6月</t>
  </si>
  <si>
    <t>泉港区交通运输局</t>
  </si>
  <si>
    <t>泉港区住建局</t>
  </si>
  <si>
    <t>责任单位为泉港区交通运输局</t>
  </si>
  <si>
    <t>沿海大通道（石湖疏港路段）改线工程</t>
  </si>
  <si>
    <t>路线长度约900米，双向六车道，二级公路标准</t>
  </si>
  <si>
    <t>石狮市住建局</t>
  </si>
  <si>
    <t>锦尚外线下穿通道工程</t>
  </si>
  <si>
    <t>建设两个下穿通道，桥面宽度36米</t>
  </si>
  <si>
    <t>共富路（石永路—石永二路）工程</t>
  </si>
  <si>
    <t>道路全长约2公里，红线宽度26米，设计等级为二级公路标准兼城市道路 对共富路（石永路至石永二路）进行改造 主要建设内容包括道路工程、交通工程、给排水工程、电气工程等</t>
  </si>
  <si>
    <t>“泉州芯谷”南安高新技术园区市政道路项目</t>
  </si>
  <si>
    <t>建设后海路、芦科路、院前路、后科路等市政道路及其他配套工程，道路总长25.7km</t>
  </si>
  <si>
    <t>晋江世纪大道北延伸至凤池路前期研究</t>
  </si>
  <si>
    <t>道路起于凤池路，南至晋江世纪大道，全长约2.6km</t>
  </si>
  <si>
    <t>2023.12</t>
  </si>
  <si>
    <t>安溪县同德大桥</t>
  </si>
  <si>
    <t>全长1.14公里，双向六车道，按二级公路兼城市道路标准建设，桥梁全长461米、匝道桥392米</t>
  </si>
  <si>
    <t>安溪县参内外环路市政道路</t>
  </si>
  <si>
    <t>工程起点位于岩岭隧道，终点位于东二环路 全长约1215米，宽度为28米。</t>
  </si>
  <si>
    <t>德化县城区大外环路盖德至英山段</t>
  </si>
  <si>
    <r>
      <rPr>
        <sz val="11"/>
        <rFont val="宋体"/>
        <charset val="134"/>
      </rPr>
      <t>起点：盖德鬼腔口，经三福村、上坑村、有济村、英山村，终点：英山格，长度约</t>
    </r>
    <r>
      <rPr>
        <sz val="11"/>
        <color indexed="10"/>
        <rFont val="宋体"/>
        <charset val="134"/>
      </rPr>
      <t>4.8</t>
    </r>
    <r>
      <rPr>
        <sz val="11"/>
        <rFont val="宋体"/>
        <charset val="134"/>
      </rPr>
      <t>公里。</t>
    </r>
  </si>
  <si>
    <t>德化县住建局</t>
  </si>
  <si>
    <t>德化城区道路沥青化改造工程</t>
  </si>
  <si>
    <t>车碓岭经月记窑至三班大兴堡等城区道路进行沥青化改造，面积约5.5万平方米</t>
  </si>
  <si>
    <t>程田寺格至车碓岭路段道路改造工程</t>
  </si>
  <si>
    <r>
      <rPr>
        <sz val="11"/>
        <rFont val="宋体"/>
        <charset val="134"/>
      </rPr>
      <t>对</t>
    </r>
    <r>
      <rPr>
        <sz val="11"/>
        <color indexed="10"/>
        <rFont val="宋体"/>
        <charset val="134"/>
      </rPr>
      <t>程田寺格至车碓岭路段</t>
    </r>
    <r>
      <rPr>
        <sz val="11"/>
        <rFont val="宋体"/>
        <charset val="134"/>
      </rPr>
      <t>进行拓宽改造，道路长度约</t>
    </r>
    <r>
      <rPr>
        <sz val="11"/>
        <color indexed="10"/>
        <rFont val="宋体"/>
        <charset val="134"/>
      </rPr>
      <t>1.5</t>
    </r>
    <r>
      <rPr>
        <sz val="11"/>
        <rFont val="宋体"/>
        <charset val="134"/>
      </rPr>
      <t>公里。</t>
    </r>
  </si>
  <si>
    <t>下乐陶片区市政道路</t>
  </si>
  <si>
    <t>新建城市主干道、次干道4条，全长2.5公里，配套建设电力、排水、排污等管网设施</t>
  </si>
  <si>
    <t>与158项重复，建议删除</t>
  </si>
  <si>
    <t>全长7.857公里惠安县滨海路（西沙湾至青山湾），始于泉州台商投资区与惠安交界处，终至西沙湾大酒店，部分路段为4车道，对原有道路进行景观改造提升</t>
  </si>
  <si>
    <t>中心市区次支路网建设工程</t>
  </si>
  <si>
    <t>续建次干路包括林荫大道（1.25km）、经八路北段（1.08km），次干路总长2.33km；续建支路包括东海片区支十四路（333m）、支十五路（870m）、支十六路（261.24m）、支十七路（653.2m）、支十八路（454m）、宝秀1号路（1453m）、5号路（464m），支路总长4.49km；</t>
  </si>
  <si>
    <t>市住建局
泉州城建集团
鲤城区政府</t>
  </si>
  <si>
    <t>丰泽区
鲤城区</t>
  </si>
  <si>
    <t>新建次干路包括毓才街（0.78m），新建支路包括东海金融服务区区内道路1（200m）、区间道路2（300m）、区内道路3（200m），新建支路总长0.7km。</t>
  </si>
  <si>
    <t>东海组团开发建设指挥部
丰泽区政府</t>
  </si>
  <si>
    <t>谋划次支路包括泰明街东延伸、配套四号路、配套五号路、泰华路北延伸等，总长3.8km。</t>
  </si>
  <si>
    <t>洛江区次支路网建设工程</t>
  </si>
  <si>
    <t>泉州开发区次支路网建设工程</t>
  </si>
  <si>
    <t>续建次干路包括崇宏街（2100m）；续建支路包括崇尚街（250m），“白改黑”综合提升。</t>
  </si>
  <si>
    <t>新建次支路包括清濛园区道路（24km）、开发区二号路南段（260m）、学园路（200m）、园区一路（南北大道-园区中路1600m）等</t>
  </si>
  <si>
    <t>台商投资区次支路网建设工程</t>
  </si>
  <si>
    <t>次干路包括惠经一路（590m）；支路包括云盖寺至骨灰堂道路（724m）、惠纬二路（475m），支路总长1199m。</t>
  </si>
  <si>
    <t>泉州台商投资区</t>
  </si>
  <si>
    <t>石狮市次支路网建设工程</t>
  </si>
  <si>
    <t>次干路府园路，全长1.76km，道路宽度26米，双向四车道，设计行车速度40km/h，建设内容包括道路工程、排水工程、交通工程、绿化工程、照明工程</t>
  </si>
  <si>
    <t>次干路包括益家东路（240m）、学院路延伸至石永路（200m），次干路总长440m；支路包括宝盖第六中心幼儿园南侧规划路（210m）。</t>
  </si>
  <si>
    <t>泉港区次支路网建设工程</t>
  </si>
  <si>
    <t>次干路包括朝阳公路拓宽改造及红星香蜜湖连接道路提级改造（10km）、纬六路（478.155m），次干路总长10.48km；支路包括经三路（412.64m）、仁和路北延伸（485m），支路总长897.64m。</t>
  </si>
  <si>
    <t>开工时间2019改为2020</t>
  </si>
  <si>
    <t>晋江市次支路网建设工程</t>
  </si>
  <si>
    <t>党校北路延伸工程二期（720米）、池店南片区规划三路（1350米）、池店南片区滨水路（470米）</t>
  </si>
  <si>
    <t>南安市次支路网建设工程</t>
  </si>
  <si>
    <t>美宇三期路网建设项目（3500米）纵五路（220米）、镇山段J连接线（180米）、柳湖南路和城十路市政道路工程（578.865米）、旧酒厂配套道路建设（柳小路、柳小支路）、美林六路（780米），梅亭路（380米）。</t>
  </si>
  <si>
    <t>“大白濑”附属设施建设项目、龙门和平至官桥善益连接线建设项目、湖头环城路云林至高速路口段建设项目、2025产业园湖头区南侧市政道路建设工程、新兴路（美安路口至进玉路口）等</t>
  </si>
  <si>
    <t>惠安县次支路网建设项目</t>
  </si>
  <si>
    <t>续建惠西片区规划二、三、四路，道路全长2133.341m，包括道路、桥梁、排水、通信管道、路灯、绿化工程。</t>
  </si>
  <si>
    <t>惠安县住建局</t>
  </si>
  <si>
    <t>计划开工时间2021年，完成时限时间2021年</t>
  </si>
  <si>
    <t>新建次干路包括惠兴街西延伸段（龙湫路）（4.7km）、紫东大道（1.25km）、惠西三路（3.6km），次干路总长9.55km。</t>
  </si>
  <si>
    <t>永春县次支路网建设项目</t>
  </si>
  <si>
    <t>次干路包括桃石路道路建设及周边水渠改造工程（1.4km）；支路包括交通局套房边贯通道路（200m）、桃源华苑小区道路贯通长度约（300m），支路总长500m。</t>
  </si>
  <si>
    <t>永春县住建局
永春县城市管理局</t>
  </si>
  <si>
    <r>
      <rPr>
        <sz val="11"/>
        <rFont val="宋体"/>
        <charset val="134"/>
      </rPr>
      <t>霞田文体园市政路、宝泰路、德霞路道路工程，</t>
    </r>
    <r>
      <rPr>
        <sz val="11"/>
        <color indexed="10"/>
        <rFont val="宋体"/>
        <charset val="134"/>
      </rPr>
      <t>程田寺格至车碓岭路段道路改造工程</t>
    </r>
    <r>
      <rPr>
        <sz val="11"/>
        <rFont val="宋体"/>
        <charset val="134"/>
      </rPr>
      <t>、千福桥、丁溪断头路（旅游集散中心市政道路）、丁墘断头路（纵十二路）、横十六路断头路（横十六连接旅游集散中心桥梁，总长约8.8公里。</t>
    </r>
  </si>
  <si>
    <t>中心城区慢行系统建设工程</t>
  </si>
  <si>
    <t>中心城区行人立体过街项目（新建医高专人行天桥、后渚小学、东海总部经济区-滨海公园下穿通道、大坪山公园、桃花山（山海路）立体过街等10座行人立体过街设施）；“水线”东段景观提升工程（田安大桥至中芸洲桥段，亲水慢道改造提升，长度约1.4公里）。</t>
  </si>
  <si>
    <t>丰泽区
鲤城区
洛江区</t>
  </si>
  <si>
    <t>结合后渚片区更新，开展东海立交、丰海路（后渚大桥-城东组团，结合片区更新）慢行系统提升工程；笋江桥边跨江人行桥（新建跨江人行桥，连通笋浯公园至晋江对岸）。</t>
  </si>
  <si>
    <t>东海组团开发建设指挥部
鲤城区政府</t>
  </si>
  <si>
    <t>片区内提升项目建议与片区更新项目合并（东海立交、丰海路属于后渚片区）</t>
  </si>
  <si>
    <t>泉港区慢行系统建设工程</t>
  </si>
  <si>
    <t>钟山路美发中学段管网及路面改造，建设污水管道800米，路面改造修复800米,宽度8米</t>
  </si>
  <si>
    <t>晋江市慢行系统建设工程</t>
  </si>
  <si>
    <t>晋江市石鼓路-梅园路人行天桥工程，通过该节点慢行过街设施的建设，将直接衔接五店市街区与晋江市教委公园 天桥位于石鼓路和梅园路交叉口，以满足行人安全过街的需求。</t>
  </si>
  <si>
    <t>安溪县慢行系统建设工程</t>
  </si>
  <si>
    <t>安溪县新安路人行道路改造工程位于安溪县城区，新安路起点与颖如大桥平面交叉，终点与已现状道路凤声路平面交叉，道路全长664.635m 主要建设内容为道路工程</t>
  </si>
  <si>
    <t>德化县慢行系统建设工程</t>
  </si>
  <si>
    <t>结合德化县浐溪两岸沿溪路建设无障碍通道设施、人行道设施建设</t>
  </si>
  <si>
    <t>中心市区停车场建设项目</t>
  </si>
  <si>
    <t>齐云停车场项目，拟新建设小型车位280个，大巴车车位39个，公交车车位7个，房车补给位7个，总共新增机动车位333个，非机动车位60个。</t>
  </si>
  <si>
    <t>泉州市档案综合大楼及立体停车楼、平水庙智能停车管理综合体项目、鲤城站前大道西侧片区公共停车场、旧皮革厂停车场、丰泽区高速路桥下停车场项目，总共新增机动车位1777个，非机动车位61个。</t>
  </si>
  <si>
    <t>鲤城区政府
丰泽区政府
市新城办
市古城办
市档案馆
泉州城建集团</t>
  </si>
  <si>
    <t>泉州实验小学立体停车场、新华路悦来酒店立体停车场、供销大厦立体停车场、实验中学滨江校区停车场</t>
  </si>
  <si>
    <t>鲤城区政府等</t>
  </si>
  <si>
    <t>台商投资区停车场建设项目</t>
  </si>
  <si>
    <t>生态公园北大门临时停车场项目、湖东学园南侧与西侧临时停车场、海湾大道与海伦路交叉口桥下临时停车场工程，新增机动车位553个。</t>
  </si>
  <si>
    <t>石狮市停车场建设项目</t>
  </si>
  <si>
    <t>红塔湾旅游路停车场工程、八卦街镇中路入口停车场、灵秀山公园配套停车场、石湖港区停车场，新增机动车位1584个。</t>
  </si>
  <si>
    <t>凤里庵广场配套停车设施与八卦街镇中路入口停车场为同一项目</t>
  </si>
  <si>
    <t>安溪县停车场建设项目</t>
  </si>
  <si>
    <t>安溪县城隍庙公共配套停车场、安溪县龙湖山公园停车场、城区智能路侧停车，新增机动车位516个，其中充电桩24个。</t>
  </si>
  <si>
    <t>永春县停车场建设项目</t>
  </si>
  <si>
    <t>埔头村智慧停车场、智慧停车系统建设、永春县化龙实验小学路口停车场建设工程、永春县横口乡下西坑村停车场建设工程、永春县仙夹镇龙美村公共停车场、永春县岵山镇“美丽乡村”停车场、永春县桃城镇上沙岭公共停车场、锦斗镇乌髻岩生态停车场、呈祥乡醉风园停车场、湖洋镇（龙山村）停车场，新增机动车位570个。</t>
  </si>
  <si>
    <t>德化县停车场建设项目</t>
  </si>
  <si>
    <t>飞龙桥立体停车场、德新大厦停车场、德化县第二实验小学分校停车场、兴泉铁路（德化段）站前广场生态停车场、丁墘村济科停车场、百德畔山1号停车场，新增机动车位927个。</t>
  </si>
  <si>
    <t>南安市中心城区停车场建设及智慧停车系统</t>
  </si>
  <si>
    <t>惠安县停车场建设项目</t>
  </si>
  <si>
    <t>惠安世纪公园景观及地下停车场工程。</t>
  </si>
  <si>
    <t>其中惠安县科山公园南大门景观及停车场工程项目与185.安县科山公园南大门景观及停车场工程重复，且因西苑路北拓项目需要，该项目面临停工，不建议纳入“十四五”规划项目清单库；惠安世纪公园景观及地下停车场工程，该项目计划开工时间2021年，完成时限时间2021年</t>
  </si>
  <si>
    <t>洛江区停车场建设项目</t>
  </si>
  <si>
    <t>双阳华侨农场生态停车场、洛江区妇幼疾控综合业务用房大楼项目地下停车场、洛江区智慧停车，新增机动车位169个。</t>
  </si>
  <si>
    <t>泉港区停车场建设项目</t>
  </si>
  <si>
    <t>逸涛小区停车设施、白潼村公共停车场、新西路停车场、泉港植物园二期停车场项目、"益海小学周边道路停车泊位整治工程"，新增机动车位399个，非机动车位94个。</t>
  </si>
  <si>
    <t>中心市区道路交通整治提升项目</t>
  </si>
  <si>
    <t>结合片区改造开展片区交通整治提升工程（千亿山庄、浦西万达广场、客运中心站周边交通整治提升、西街南片区单向交通组织）、中心城区干路整治提升工程、关键节点改造提升工程、普通节点整治提升工程。</t>
  </si>
  <si>
    <t>东海组团开发建设指挥部
鲤城区政府
市住建局
市城管局</t>
  </si>
  <si>
    <t>片区内提升项目建议与片区更新项目合并（千亿山庄属于云山片区）</t>
  </si>
  <si>
    <t>洛江区道路交通整治提升项目</t>
  </si>
  <si>
    <t>杏星路改造提升工程（改造提升约100米，宽12米）；安顺路（万荣街至万兴街）白改黑工程。</t>
  </si>
  <si>
    <t>晋江市道路交通整治提升项目</t>
  </si>
  <si>
    <t>世纪大道南拓景观提升工程（对世纪大道南拓桥梁护栏断裂更换，修复人行道砖、破损井盖、沥青路面）；晋江市青新社区市政道路路面翻新工程（长宁路、永丰路、长青路及永嘉路“白改黑”）；河滨南路改造工程（白改黑，全长3公里）；中兴路改造工程（白改黑，全长2.5公里）</t>
  </si>
  <si>
    <t>石狮市石锦路锦尚工业区路段维护修缮项目</t>
  </si>
  <si>
    <t>路面大修维护约7000平方米、人行道改造维护约10000平方米、路灯更新采购约80根</t>
  </si>
  <si>
    <t>惠安县道路交通整治提升项目</t>
  </si>
  <si>
    <t>城南实验小学校园周边交通安全问题整治项目（周边道路交叉口微改造）；惠安县城区道路沥青化改造及景观提升工程（霞苑路、育苑路、霞晖路、建设街、南阳路、企塘西路、八二三街，对建筑业大厦至南环路段进行沥青化改造及景观提升）。</t>
  </si>
  <si>
    <t>德化城区交通设施工程</t>
  </si>
  <si>
    <t>施划城区道路标志标线，新建及修复隔离护栏，新建交通信号灯</t>
  </si>
  <si>
    <t>台商投资区杏秀路连接线（法庭路）及东西大道至滨湖南路段道路提升改造工程</t>
  </si>
  <si>
    <t>该项目包括杏秀路连接线（法庭路段）及东西大道至滨湖南路段，其中杏秀路连接线（法庭路段）改造长度约330米，改造宽度约10米；杏秀路（东西大道至滨湖南路）为城市主干路，红线宽度为50m，改造长度约2.15km</t>
  </si>
  <si>
    <t>二、靓景（项目总数302项，总投资约为2012.22亿元，其中新建项目数179项，新建项目总投资约为1252.25亿元。）</t>
  </si>
  <si>
    <t>泉港植物园二期</t>
  </si>
  <si>
    <t xml:space="preserve">建设娱乐设施、基础设施，观景亭（桥）、建筑物、构筑物、园林小品、植物专类园、以及配套道路、广场、大门、给排水、夜景等 </t>
  </si>
  <si>
    <t>泉港区城市管理局</t>
  </si>
  <si>
    <t>南安市观音新城公园位于南安大道边，主要对现状道路场2438米及两侧绿化的提升改造</t>
  </si>
  <si>
    <t>仙公山风景区改造提升工程</t>
  </si>
  <si>
    <t>进行景区3座大殿修缮、低压电气改造、智慧景区二期建设以及绿化提升工作，逐年进行修缮提升</t>
  </si>
  <si>
    <t>年度总投资及拟计划开竣工时间待定</t>
  </si>
  <si>
    <t>紫帽山景区配套项目（郊野公园）</t>
  </si>
  <si>
    <t>紫湖郊野公园、景区入口、游步道、上山路、后山路、山顶观景平台等，郊野公园总面积约45公顷</t>
  </si>
  <si>
    <t>晋江市人民政府</t>
  </si>
  <si>
    <t>晋阳湖公园景观提升、德化陶瓷古窑文化遗址公园等城市公园建设、口袋公园、街头绿地建设等改造提升工作</t>
  </si>
  <si>
    <t>鲤城新延体育公园</t>
  </si>
  <si>
    <t>新延路3号支路边地块进行绿化景观提升改造，建设市政公园 场地东面江滨南路，西临新步堤后路，北面茂诚皇江御景住宅区，南临城市主要道；项目总用地面积为20140平米</t>
  </si>
  <si>
    <t>2021年海丝司法合作国际论坛法律文化公园</t>
  </si>
  <si>
    <t xml:space="preserve">7800平方米；建设内容：参会国际大法官宣言纪念雕塑、宋元法律文化长廊、园林小品和绿化景观提升 </t>
  </si>
  <si>
    <t>安溪县龙湖山公园一期工程</t>
  </si>
  <si>
    <t>一期占地面积6公顷，建设内容主要有入口广场、自行车停车场、稚趣园、风鸣廊、玲珑园、修竹馆、绿茵广场、如意湖等</t>
  </si>
  <si>
    <t>鸳鸯池公园景观改造工程</t>
  </si>
  <si>
    <t xml:space="preserve">对公园进行景观提升，水体50亩，园建绿植约192亩 </t>
  </si>
  <si>
    <t>惠安县科山公园南大门停车场及景观提升工程</t>
  </si>
  <si>
    <t>项目总用地面积20572.76平方米，公园分为入口广场、景观桥、中心广场、莲花池、车库人行广场、古厝印象、停车场、景墙、天桥、公园大门、景观亭等</t>
  </si>
  <si>
    <t>灵秀山公园绿化景观提升工程</t>
  </si>
  <si>
    <t>对灵秀山公园进行绿化景观提升。</t>
  </si>
  <si>
    <t>项目与166重复，建议删除</t>
  </si>
  <si>
    <t>成功文化园</t>
  </si>
  <si>
    <t>主要包括主题文化园和古山特色小镇，规划面积约185.15公顷。</t>
  </si>
  <si>
    <t>蓝溪湿地公园二期</t>
  </si>
  <si>
    <t>建设蓝溪湿地公园二期工程，占地面积约32公顷</t>
  </si>
  <si>
    <t>县城市防洪排涝和生态环境建设项目（东湖公园）</t>
  </si>
  <si>
    <t>建设滞洪区防洪排涝、景观水体公园选址于惠安县城东南方向，惠安机场南侧林辋溪主干流和灵头溪的汇合口周边地块，建设红线内总用地面积943亩</t>
  </si>
  <si>
    <t>安溪县溪禾山铁观音文化园续建工程</t>
  </si>
  <si>
    <t xml:space="preserve">占地面积1000亩，内容主要有乌龙集镇、清心湖、百岁村和花田里 </t>
  </si>
  <si>
    <t>因泉州海丝文化教育及配套工程建设及项目用海申报需要，规划部门对片区部分基本单元控规作局部调整，体育公园项目选址因用地性质发生变化，建议删除该项目</t>
  </si>
  <si>
    <t>丰泽区口袋公园建设（5处）</t>
  </si>
  <si>
    <t>在辖区范围内建设5处不少于200平方米的口袋公园</t>
  </si>
  <si>
    <t>台商投资区口袋公园建设</t>
  </si>
  <si>
    <t>颐和医院口袋公园（颐和医院周边绿化，园路施工、苗木种植）；洛阳大道（洛阳江大桥-金贯大酒店）口袋公园（该路段作为泉州台商投资区与泉州洛江区交接处的重要节点及进出城通道，主要施工内容为绿化、园路、灌溉等）</t>
  </si>
  <si>
    <t>泉港口袋公园建设（5处）</t>
  </si>
  <si>
    <t>新民街口袋公园；新民街儿童广场；324国道溪西段口袋公园一；324国道溪西段口袋公园二；324国道溪西段口袋公园三</t>
  </si>
  <si>
    <t>开工时间2021改为2021. 03，竣工时间2022改 为2021. 12</t>
  </si>
  <si>
    <t>洛江口袋公园建设（5处）</t>
  </si>
  <si>
    <t>安和路树阵小广场；丰海路休闲口袋公园；滨江大道与国道324交叉口街头公园；万安中心小学西侧街头绿地；丰海路路侧街头小公园</t>
  </si>
  <si>
    <t>安溪县口袋公园工程包</t>
  </si>
  <si>
    <t xml:space="preserve">新建、改建10个，每个公园占地面积不小于500平方米，内容主要为砌筑花台、步道、休闲座椅以及绿化种植等 </t>
  </si>
  <si>
    <t>惠安县立体绿化、口袋公园项目</t>
  </si>
  <si>
    <t>见缝插针建设10个口袋公园，为周边居民提供就近的日常休闲场所总面积约8000平方米 在中新花园、中医院路口等地方完成5处立体绿化</t>
  </si>
  <si>
    <t>晋江市口袋公园建设（10处）</t>
  </si>
  <si>
    <t>罗裳片区1地块；罗裳片区2地块；罗裳片区3地块；城东片区海尾1号地块； 城东片区海尾2号地块； 城东片区仙石1号地块； 城东片区仙石2号地块； 城东片区仙石3号地块； 城东片区洋埭1地块；城东片区洋埭2地块</t>
  </si>
  <si>
    <t>祥芝沿海大通道沿线地块景观改造</t>
  </si>
  <si>
    <t xml:space="preserve">主要对祥芝沿海大通道两侧地块进行绿化提升，总面积约60000平方米 </t>
  </si>
  <si>
    <t>泉州蓝色海湾整治行动项目（二期）（福道）</t>
  </si>
  <si>
    <t>主要建设慢行道、绿化种植、广场平台、配套建筑、水电设施等，新增慢道约8公里，绿地</t>
  </si>
  <si>
    <t>建设面积13平方公里，流域途经后龙镇、前黄镇、峰尾镇及山腰街道，建设内容包含水体整治工程及景观业态提升工程两部分</t>
  </si>
  <si>
    <t>后渚大桥下滨海生态景观工程</t>
  </si>
  <si>
    <t xml:space="preserve">本工程总用地面积约为43公顷 建设内容包括绿化、水体、园路、生态驳岸、服务建筑、广场、停车场、休闲亭廊、滨水休闲草坪、水上栈道、景观照明、绿化浇灌设施、景观家具、雕塑小品等 </t>
  </si>
  <si>
    <t>新华路环境整治提升工程</t>
  </si>
  <si>
    <t xml:space="preserve">立面整治、店招广告整治、路面破损修补、城市家具提升 </t>
  </si>
  <si>
    <t>石狮市锦江外线道路绿化工程</t>
  </si>
  <si>
    <t>道路中分带、侧分带、两侧绿化景观，全长5.626公里，道路宽度26至37米</t>
  </si>
  <si>
    <t>2020年已完成投资200万</t>
  </si>
  <si>
    <t>世中运城市环境品质提升项目</t>
  </si>
  <si>
    <t>按照“点、线、面”相结合的方式，对重要交通枢纽、比赛场馆等区域进行环境品质提升，打造一批精品路线，作为赛事活动、旅游参观、购物休闲的主导路线，共策划生成57个项目</t>
  </si>
  <si>
    <t>城东至北峰快速通道两侧立面景观提升工程</t>
  </si>
  <si>
    <t>城东至北峰快速通道两侧立面景观进行提升</t>
  </si>
  <si>
    <t>南安市小游园及立体绿化综合项目</t>
  </si>
  <si>
    <t>包含：柳美南路小游园；成功工业区小游园；东三路小游园；傅厝桥桥头绿地；柑山路小游园；大汾中心游园（含戏台）；世纪豪庭小游园；柳东公园；普莲路与南大路交叉口小游园；会展中心西侧绿地；六小门口周边绿地；
柳湖公园驳岸挡墙垂直绿化；滨江公园（滨江景观绿地护坡景观提升）；南山公园公厕屋顶绿化；南安城南泵站侧面爬藤绿化；</t>
  </si>
  <si>
    <t>洛江立体绿化工程项目（5处）</t>
  </si>
  <si>
    <t>安和路立体绿化；滨江路沈海高速至南惠高速段环境整治工程福泉高架高速桥立体绿化；滨江路沈海高速至南惠高速段环境整治工程福泉高架高速桥立体绿化；滨江路与福滨街交叉口立体绿化；滨江路沈海高速至南惠高速段护坡绿化</t>
  </si>
  <si>
    <t>安溪县城区立体绿化项目</t>
  </si>
  <si>
    <t xml:space="preserve">新增5处以上，内容主要砌筑花台、种植攀沿植物等 </t>
  </si>
  <si>
    <t>永春“真香”绿化景观提升项目</t>
  </si>
  <si>
    <t>对城区绿化景观进行提升</t>
  </si>
  <si>
    <t>滨江路（沈海高速至310县）道路绿化补植工程</t>
  </si>
  <si>
    <t xml:space="preserve">面积约71200平米，对长势较差苗木进行更换，并补植缺失绿化 </t>
  </si>
  <si>
    <t>市廉政教育基地西侧绿化工程</t>
  </si>
  <si>
    <t xml:space="preserve">绿地整治面积6000平方米；建设内容：通过地形整理，种植开花乔木，配置乔灌木，建设街头绿地 </t>
  </si>
  <si>
    <t>刺桐路人行道树池及设施带整治</t>
  </si>
  <si>
    <t xml:space="preserve">更换设施带透水砖为石板材，移除生长不良、无生长空间及有病虫害的刺桐及树池 设施带铺装面积6750平方米，树穴1000个左右 </t>
  </si>
  <si>
    <t>万科街头绿地改造提升工程</t>
  </si>
  <si>
    <t>对江滨北路（万科段）街头绿地改造提升，面积约1.2万平方米</t>
  </si>
  <si>
    <t>北清东路、城华南路、新华路等“世中会”活动线路绿化整治</t>
  </si>
  <si>
    <t>绿地整治面积13000平方米；建设内容：疏理道路绿化带植物配置、移除生长不良植物、利用原道路移苗补植，以及临时寄苗地苗木的养护管理</t>
  </si>
  <si>
    <t>水头外线路口门户廊道绿化提升项目</t>
  </si>
  <si>
    <t xml:space="preserve">采取“疏、补、增、亮、换”，去除植被过密、长势不良的绿植，适当增加花化彩化，化繁为简，因地制宜、适地适树，打造“路畅、绿浓、花艳、景美”，富有石狮地域特色的道路景观 </t>
  </si>
  <si>
    <t>该项目已调整为《石狮大道（高速口至一重环湾）、水头外线连接线及部分节点绿化提升工程》并已列入第244条，建议删除。</t>
  </si>
  <si>
    <t>石狮大道（高速口至一重环湾）、水头外线连接线及部分节点绿化提升工程</t>
  </si>
  <si>
    <t xml:space="preserve">全长约3.2公里，主要对沿线道路绿化及节点绿化进行景观提升，绿化面积15000平方米 </t>
  </si>
  <si>
    <t>古城植绿行动二期</t>
  </si>
  <si>
    <t xml:space="preserve">在中心城区选择2条街巷，开展植绿补绿、花化彩化，打造花漾街区 </t>
  </si>
  <si>
    <t>德化县园林绿化项目包</t>
  </si>
  <si>
    <r>
      <rPr>
        <sz val="11"/>
        <rFont val="宋体"/>
        <charset val="134"/>
      </rPr>
      <t>①驾云亭公园扩建、花海公园、 赤水镇吉岭村村镇公园、 屈斗宫城市遗址公园、 万达公园城市公园建设； ②驾云亭公园至唐寨山森林公园、 曾坂县级森林公园健身步道</t>
    </r>
    <r>
      <rPr>
        <sz val="11"/>
        <color indexed="10"/>
        <rFont val="宋体"/>
        <charset val="134"/>
      </rPr>
      <t>15公里，</t>
    </r>
    <r>
      <rPr>
        <sz val="11"/>
        <rFont val="宋体"/>
        <charset val="134"/>
      </rPr>
      <t>环城南路寨头路口（占地约450平方米）， 城东路八中路口、瓷谷仙境地标（占地1200平方米）， 瓷谷集市口袋公园（占地1300平方米）等</t>
    </r>
    <r>
      <rPr>
        <sz val="11"/>
        <color indexed="10"/>
        <rFont val="宋体"/>
        <charset val="134"/>
      </rPr>
      <t>10</t>
    </r>
    <r>
      <rPr>
        <sz val="11"/>
        <rFont val="宋体"/>
        <charset val="134"/>
      </rPr>
      <t>个口袋公园项目；③ 王厝山公园立体绿化、妇幼保健院立体绿化、 驾云亭扩建立体绿化、 凤池花苑立体绿化、 县政府后立体绿化等立体绿化项目。</t>
    </r>
  </si>
  <si>
    <t>世中运景观提升工程（市民广场、重要通道）</t>
  </si>
  <si>
    <t>改造市民广场总面积约8.9万平方米，主要建设内容为广场铺装、绿化种植、景观雕塑；市区21条重要通道道路绿化提升，改造绿化面积约18万平方米</t>
  </si>
  <si>
    <t>河滨北路景观提升</t>
  </si>
  <si>
    <t>景观提升，全长1.1km</t>
  </si>
  <si>
    <t>晋新路仙石至鹏头段两侧各50米绿化慢道工程（双龙路至晋江大桥段）</t>
  </si>
  <si>
    <t>景观提升、铺设园路、建设路灯及给水工程等</t>
  </si>
  <si>
    <t>晋江市江滨南路道路旁绿地景观提升工程</t>
  </si>
  <si>
    <t>景观提升、铺设园路及给水工程等</t>
  </si>
  <si>
    <t>快速通道东石连接线绿化工程</t>
  </si>
  <si>
    <t>进出口两侧及侧分带、行道树绿化种植养护</t>
  </si>
  <si>
    <t>晋江市市域8号路（一期）绿化工程</t>
  </si>
  <si>
    <t>起于金东公路，终于龙湖规划路，全长5.8公里，绿化面积约6.1万㎡</t>
  </si>
  <si>
    <t>风炉山景观提升工程项目</t>
  </si>
  <si>
    <t xml:space="preserve">占地约27亩，计划投资1500万元，对风炉山山体公园部分节点进行完善，布置公厕、公园服务中心等配套设施 </t>
  </si>
  <si>
    <t>2020年已完成投资750万</t>
  </si>
  <si>
    <t>石狮市锦尚外线道路绿化工程</t>
  </si>
  <si>
    <t xml:space="preserve">全长6.2公里，对道路中分带、侧分带、沿海景观慢道及口袋公园进行绿化，绿化面积约7.4万平方米 </t>
  </si>
  <si>
    <t>安和路绿化景观提升工程</t>
  </si>
  <si>
    <t>项目面积约30000平方米，提升绿化景观，增设铺装、休闲设施等，提升道路景观品质</t>
  </si>
  <si>
    <t>丰泽区5处立体绿化建设</t>
  </si>
  <si>
    <t>结合老旧小区改造，在辖区范围内建设5处立体绿化</t>
  </si>
  <si>
    <t>两高沿线生态长廊</t>
  </si>
  <si>
    <t>台商投资区高铁高速、重要通道和重要节点沿线人居环境综合整治提升工程</t>
  </si>
  <si>
    <t xml:space="preserve">本项目涉及张坂高速入口处绿地提升，该地块面积约20000平方，主要建设内容为场地整平、绿化栽植、给水管铺设和广场建设 </t>
  </si>
  <si>
    <t>泉州环城高速公路晋江段沿线环境整治项目</t>
  </si>
  <si>
    <t>整治总长36.9公里，包括沿线1000米可视范围内的裸房整治、临时搭盖和违章搭盖清理、废旧广告牌拆除清理、旧厂房整治等</t>
  </si>
  <si>
    <t>福道</t>
  </si>
  <si>
    <t>一山慢行系统-第四标段（罗裳山-崎山段）（福道）</t>
  </si>
  <si>
    <t>主要建设慢行道、绿化种植、广场平台、配套建筑、水电设施等，新增绿地约4公顷，慢道约1公里</t>
  </si>
  <si>
    <t>泉州山线福道三期工程</t>
  </si>
  <si>
    <t>泉州市山线福道三期工程全长约18公里，构建泉州城市环湾发展的大公园游憩休闲体系，打造生态延绵带，提升城市生态宜居环境品质。</t>
  </si>
  <si>
    <t>该项目非我司承建项目</t>
  </si>
  <si>
    <t>福道山水连接线项目</t>
  </si>
  <si>
    <t>泉州大坪粮库——山线示范段、泉州院前绿地经千亿商城至山线示范段、泉州山线经真武庙至水线链接线、泉州山线绿廊经观音山公园至滨海公园段四条福道建设</t>
  </si>
  <si>
    <t>紫帽山风景名胜区福道环线项目</t>
  </si>
  <si>
    <t xml:space="preserve">   构建环山滨水福道双环线，一环是围绕着的紫帽山主景区构建福道环线，串联泉州高尔夫球场、古玄禅寺、普照寺、苏夫人姑祖庙、紫帽山灵宝堂、宿燕寺、奥林匹克公园等</t>
  </si>
  <si>
    <t>安溪县福道北线景观绿化工程</t>
  </si>
  <si>
    <t>长8公里，建设步道、驿站、游园、阁台、服务站点及绿化等</t>
  </si>
  <si>
    <t>安溪县福道工程包</t>
  </si>
  <si>
    <t>新建、改建福道10公里以上，内容主要包括步行道（自行车道）、休闲亭廊、园林小品以及绿化种植等</t>
  </si>
  <si>
    <t>德化凤凰山福道项目</t>
  </si>
  <si>
    <t>建设福道、栈道、天桥、沿路花化彩化、休闲设施等，串联驾云亭公园、凤凰广场、文庙、西华岩、博物馆、唐寨山森林公园、浐溪沿岸、世科大樟树等景观景点约3公里。</t>
  </si>
  <si>
    <t>清源山风景名胜区“一环两枝”福道项目</t>
  </si>
  <si>
    <t>泉港区老旧小区改造项目</t>
  </si>
  <si>
    <t>泉港区区老旧小区改造项目名称改为泉港区老旧小区改造项目</t>
  </si>
  <si>
    <t>改造19个老旧小区进行改造提升。</t>
  </si>
  <si>
    <t>永春县住建局桃城镇政府</t>
  </si>
  <si>
    <t>该项目位于丰泽区东海街道法石社区，东至东海文创园，西至昌盛路，南至通港西街，用地中间规划宝秀一号路。</t>
  </si>
  <si>
    <t>责任单位：城东组团开发建设指挥部</t>
  </si>
  <si>
    <t>投资金额、开工时间</t>
  </si>
  <si>
    <t>泉州台商投资区白沙片区棚户区改造项目（一期）</t>
  </si>
  <si>
    <t>100套（户）</t>
  </si>
  <si>
    <t>泉州台商投资区白沙片区棚户区改造项目（二期）</t>
  </si>
  <si>
    <t>片区更新项目建议结合政府部署、属地政府意见等安排实施计划。</t>
  </si>
  <si>
    <t>开工时间和竣工时间</t>
  </si>
  <si>
    <t>总投资调整为25亿元，拟计划开工时间为2022年6月，完成时限为2025年12月</t>
  </si>
  <si>
    <t>规划用地面积约50亩，建筑面积约18万平方米。</t>
  </si>
  <si>
    <t>1100</t>
  </si>
  <si>
    <t>对蒲坂片区进行开发改造，规划用地面积480亩，用于建设住宅、学校、道路及基础配套设施，建设安置房2000套（户）。</t>
  </si>
  <si>
    <t>与蒲坂棚户区改造项目重复，建议删除</t>
  </si>
  <si>
    <t>开工时间为2022年6月，完成时限为2025年12月</t>
  </si>
  <si>
    <t>北峰霞美棚户区改造龙兴小区项目二期</t>
  </si>
  <si>
    <t xml:space="preserve">项目占地面积约89亩，用地面积约5.9万㎡，总建筑面积约22万㎡，其中住宅面积约16万㎡、商业面积1.16万㎡、地下室共1层面积约4.84万㎡（车位1586个） 共计幢10楼，层数分别为27～31层、幼儿园层数为3层 容积率：3.26，绿化率：36.5% </t>
  </si>
  <si>
    <t>泉州市住宅建设开发有限公司</t>
  </si>
  <si>
    <t>永春县温泉小区1#楼</t>
  </si>
  <si>
    <t xml:space="preserve">项目用地面积2373平方米，总建筑面积2.2万平方米 </t>
  </si>
  <si>
    <t>永春县大鹏城市建设发展有限责任公司、永春县人民政府</t>
  </si>
  <si>
    <t>集镇环境整治</t>
  </si>
  <si>
    <t>百崎乡集镇环境整治</t>
  </si>
  <si>
    <t xml:space="preserve">百崎古渡周边环境整治、五一水闸二期提升、溯源公园三期整治提升、郑和渠沿线环境整治、2021年集镇裸房整治、百崎乡防洪排涝（二期）、2021年排涝治理、郭氏家庙修缮工程。                            </t>
  </si>
  <si>
    <t>马甲镇集镇环境整治提升工程</t>
  </si>
  <si>
    <t xml:space="preserve">新庵村景观提升工程、镇区通信缆线入地，杆线整治、镇区道路提升改造及沿线两侧绿化、镇区人居环境整治、永安村蝴蝶兰庄园综合改造、公园建设：蔡内村古官道文化公园、后坂村森林公园（200万元）、溪东农贸市场综合改造和相应配套设施建设、仰恩湖环境整治、休闲步道建设 </t>
  </si>
  <si>
    <t>涂岭镇区环境整治提升项目</t>
  </si>
  <si>
    <t>涂岭明清古街“红色走廊”（500万元）                              环境卫生整治、辖区内“两高”沿线整治、硬化、绿化乡村道路3公里、架设路灯3公里、镇区杆线整治、建设开发寨内郊外休闲公园及栈道绿化等</t>
  </si>
  <si>
    <t>泉港区人民政府</t>
  </si>
  <si>
    <t>项目内容“改造泗洲水库及山外水库渠道、亭铺干渠整治等”建议删除</t>
  </si>
  <si>
    <t>英林镇集镇环境整治示范工程</t>
  </si>
  <si>
    <t>三欧村景观墙壁油画、2.塘边村环境整治及微景观建设工程、下圳沟防护工程、农贸市场扩建工程、三欧村刘厝古厝群保护修缮工程、村史孝廉馆布馆、三欧村后厝古厝群景观公厕、三欧村刘厝田春路景观工程、三欧村逸时故居修复工程、三欧村福庆景观园工程等 。</t>
  </si>
  <si>
    <t>永宁镇环境整治提升项目</t>
  </si>
  <si>
    <t>第一社区文祠旧学校的微景观改造、第二社区入口沿线卫生清理、临时搭盖拆除，莺山片区后空地微景观改造，番王府周边古大厝卫生清理及景观提升、第三社区小街片区古大厝卫生清理，空地景观提升等。</t>
  </si>
  <si>
    <t>石狮市人民政府</t>
  </si>
  <si>
    <t>黄塘镇集镇环境整治提升项目</t>
  </si>
  <si>
    <t>推进花田小镇建设、河道整治、镇区市政道路沥青化改造和景观提升，完善公共基础服务设施建设</t>
  </si>
  <si>
    <t>惠安县人民政府</t>
  </si>
  <si>
    <t>向阳乡集镇环境整治提升项目</t>
  </si>
  <si>
    <t>建设商贸街 ，环境卫生整治、绿化，辖区内沿线裸房整治、房前屋后绿化美化整治，硬化、绿化乡村道路3公里、辖区内光明行动，利用村组闲置旱厕、大埕改造、提升建设绿化休闲场所，打照一条向阳村文化宣传长廊</t>
  </si>
  <si>
    <t>南安市人民政府</t>
  </si>
  <si>
    <t>福田乡集镇环境整治提升项目</t>
  </si>
  <si>
    <t>1.河道整治、2.卫生环境整治，增加垃圾桶、建设垃圾围等；3.污水集中处理；4.建设垃圾转运站；5.裸房整治，修缮老旧建筑</t>
  </si>
  <si>
    <t>安溪县人民政府</t>
  </si>
  <si>
    <t>东关镇集镇环境整治提升项目</t>
  </si>
  <si>
    <t>对东美村桥尾角落立面装修、平改坡、美升村-东美村白改黑、东关镇区-冷水村白改黑等</t>
  </si>
  <si>
    <t>永春县人民政府</t>
  </si>
  <si>
    <t>桂阳乡集镇环境整治提升项目</t>
  </si>
  <si>
    <t>1.清理镇区河道底泥及河岸修复、绿化美化3.5公里，2.建设镇区入口休憩公园1座、公厕1座及亲水步道1公里，3.镇区街道通讯线路入地，线杆整治，4.架设路灯2.5公里，5.增设污水管网2公里，6.镇区房前屋后环境整治提升，7.对镇区道路提升改造沥青路面，8.培育乡村文明风貌，9.铺设集镇自来水厂至镇区自来水管网入户10公里（40万元）</t>
  </si>
  <si>
    <t>德化县人民政府</t>
  </si>
  <si>
    <t>泉港区污水处理厂二期工程</t>
  </si>
  <si>
    <t xml:space="preserve">处理规模扩容至5万吨/日，新建建筑、设施包括进水泵房、水处理设施、配套管理用房等，控制系统等配套建构筑物及电气自动化控制系统，出水执行类地表水IV类标准 </t>
  </si>
  <si>
    <t>南港污水处理厂二期扩建工程</t>
  </si>
  <si>
    <t>一期工程4万吨/日提升改造，二期扩建工程5万吨/日</t>
  </si>
  <si>
    <t>远东污水处理厂一级A提标工程</t>
  </si>
  <si>
    <t>将远东污水处理厂出水水质提标至一级A，日处理污水8吨</t>
  </si>
  <si>
    <t>晋南污水处理厂一期提升改造</t>
  </si>
  <si>
    <t>提升改造后规模仍为2万吨/日，出水水质达一级A标准</t>
  </si>
  <si>
    <t>安溪县罗内污水厂一期</t>
  </si>
  <si>
    <t>新建罗内污水处理厂一期项目，占地约30亩，建成后日处理量达3万吨/d</t>
  </si>
  <si>
    <t>洛江西片区污水处理厂工程</t>
  </si>
  <si>
    <r>
      <rPr>
        <sz val="11"/>
        <rFont val="宋体"/>
        <charset val="134"/>
      </rPr>
      <t>工程设计规模为近期 1.5万m</t>
    </r>
    <r>
      <rPr>
        <vertAlign val="superscript"/>
        <sz val="11"/>
        <rFont val="宋体"/>
        <charset val="134"/>
      </rPr>
      <t>3</t>
    </r>
    <r>
      <rPr>
        <sz val="11"/>
        <rFont val="宋体"/>
        <charset val="134"/>
      </rPr>
      <t>/d, 远期 3万m</t>
    </r>
    <r>
      <rPr>
        <vertAlign val="superscript"/>
        <sz val="11"/>
        <rFont val="宋体"/>
        <charset val="134"/>
      </rPr>
      <t>3</t>
    </r>
    <r>
      <rPr>
        <sz val="11"/>
        <rFont val="宋体"/>
        <charset val="134"/>
      </rPr>
      <t>/d。污水处理工艺采用“生态组合塘+生物连续过滤+表流湿地”。排放标准按照一级A 标准, 并预留 20%尾水作为再生水回用。</t>
    </r>
  </si>
  <si>
    <t>南安市城镇污水处理厂</t>
  </si>
  <si>
    <t>规划建设3座分散式城镇污水处理厂 污水处理能力分别为1千M3/d、1.75千M3/d、4.25千M3/d）</t>
  </si>
  <si>
    <t>晋江深沪污水处理厂、泉荣远东污水处理厂排海工程</t>
  </si>
  <si>
    <t>建设各类尾水排放管道长度约为36.4千米，尾水提升泵站2座，总规模44万吨/天，调压井1座，总规模为43万吨/天。</t>
  </si>
  <si>
    <t>2021-2022</t>
  </si>
  <si>
    <t>城市污水管网</t>
  </si>
  <si>
    <t>洛江区城市污水管网建设</t>
  </si>
  <si>
    <t>实施万安、双阳街道城中村生活污水接户纳管工程及霞溪工业区配套污水管网建设，新建、改造城市污水管网10公里</t>
  </si>
  <si>
    <t>洛江区城管局</t>
  </si>
  <si>
    <t>北峰污水处理厂配套污水主干管排查及部分病害改造工程</t>
  </si>
  <si>
    <t>对北峰片区西贤路、新华北路、宝龙街等污水主干管进行清淤疏浚、cctv检测、雨污混接排查及病害修复等</t>
  </si>
  <si>
    <t>台商区城市污水管网建设</t>
  </si>
  <si>
    <t>结合道路建设改造、新泉州东站站前广场及配套市政工程等建设各类污水管道134.2公里</t>
  </si>
  <si>
    <t>台商区政府</t>
  </si>
  <si>
    <t>泉港区污水主干管沿途乡镇污水收集及处理工程</t>
  </si>
  <si>
    <t xml:space="preserve">项目建设各类污水管道总长约63km新建14座一体化污水提升泵站，用于收集附近居民的生活污水。
</t>
  </si>
  <si>
    <t>晋江市区截污工程</t>
  </si>
  <si>
    <t>建设市区、英林、龙湖、深沪等污水泵站6座，泵站压力管道45公里，大坝溪、钞井溪湖漏溪等截污管道61公里</t>
  </si>
  <si>
    <t>晋江市梧垵溪第二污水通道工程（纵一路-晋新路）</t>
  </si>
  <si>
    <t>建设DN1000污水管道2.5公里，形成梧垵溪第二污水通道</t>
  </si>
  <si>
    <t>石狮市城区污水管道建设</t>
  </si>
  <si>
    <t>结合道路建设改造、城市主干道地下管网提质增效等建设各类污水管道18.3公里</t>
  </si>
  <si>
    <t>安溪城区污水处理配套管网建设及改造</t>
  </si>
  <si>
    <t>新建配套管网4.0公里，修复和改造配套管网1.0公里</t>
  </si>
  <si>
    <t>永春县城区污水处理厂配套管网三、四期工程</t>
  </si>
  <si>
    <t>三期新建污水管道10公里，污水接户管8公里，四期雨污分流改造、完善小区周边支路管网，建设污水管道42公里</t>
  </si>
  <si>
    <t>16000</t>
  </si>
  <si>
    <t>水务集团</t>
  </si>
  <si>
    <t>投资100亿元应改为47亿元</t>
  </si>
  <si>
    <t>主要以河市镇洛阳江支流为主，涉及河道30KM，以改善流域生态环境、促进生态文明建设为目标，依托流域生态资源和产业资源，从“生态人居、生态环境、生态经济、生态文化”等方面为切入点，加快美丽乡村建设。</t>
  </si>
  <si>
    <t>开工时间为2022年6月，完成时限为2025年6月</t>
  </si>
  <si>
    <t>再生水厂及其配套管网工程</t>
  </si>
  <si>
    <t xml:space="preserve">总规模为日处理3万m³，分两期建设，一期（近期）按1万m³/d，二期（远期）按3万m³/d，给污水管网总长12.6km </t>
  </si>
  <si>
    <t>泉州水务集团</t>
  </si>
  <si>
    <t>泉州经济技术开发区官桥园区</t>
  </si>
  <si>
    <t>农村污水</t>
  </si>
  <si>
    <t>洛江区乡镇污水管网建设</t>
  </si>
  <si>
    <t>实施马甲镇、罗溪镇、虹山乡污水管网建设，新建、改造乡镇污水管网5公里</t>
  </si>
  <si>
    <t>晋江市深沪镇1号污水提升泵站配套管网（含滨溪北路）</t>
  </si>
  <si>
    <t>DN600-800，2公里，泵站规模2万吨/日</t>
  </si>
  <si>
    <t>南安市城镇污水处理厂配套管网项目（英都镇污水主干管二期工程---1#污水提升泵站及管线）</t>
  </si>
  <si>
    <t>英都二期（含1#泵站）污水管道2.7公里</t>
  </si>
  <si>
    <t>南安市城镇污水处理厂配套管网项目--官桥镇霞光污水处理厂配套管网工程</t>
  </si>
  <si>
    <t>污水重力管总长度2.9公里,污水压力管总长2.1公里</t>
  </si>
  <si>
    <t>南安市城镇污水处理厂配套管网项目--诗山镇污水处理厂配套管网工程三期工程</t>
  </si>
  <si>
    <t>污水管道3.4公里</t>
  </si>
  <si>
    <t>龙涓镇区污水处理站及主管道建设</t>
  </si>
  <si>
    <t>污水主管道8千米；污水日处理量1000吨污水处理站1座；入户管道30千米</t>
  </si>
  <si>
    <t>安溪城区污水处理配套管网建设</t>
  </si>
  <si>
    <t>新建配套管网4.0公里</t>
  </si>
  <si>
    <t>安溪城区污水处理配套管网改造</t>
  </si>
  <si>
    <t>修复和改造配套管网1.0公里</t>
  </si>
  <si>
    <t>凤城镇吾都村环境连片整治--污水收集管网项目工程</t>
  </si>
  <si>
    <t>新建15公里管网建设</t>
  </si>
  <si>
    <t>安溪县尚卿乡镇区污水处理站管网加固工程</t>
  </si>
  <si>
    <t xml:space="preserve">新建、加固部分管网、入户支管2.7公里，加高检查井70座，加高倒虹井4座 </t>
  </si>
  <si>
    <t>安溪县官桥镇污水管网提升工程—（思明大道污水管网连接及提升项目）</t>
  </si>
  <si>
    <t>为提升思明园污水收集率，拟建设思明大道至国道358线路口（县直21小对面路口）接入现状污水管，长约2.8公里，管径为DN300—500</t>
  </si>
  <si>
    <t>永春县蓬壶镇西昌溪水污染综合治理工程</t>
  </si>
  <si>
    <t xml:space="preserve">1.水污染控制工程：新建美中村、西昌村、美林村污水收集管网、接户管及共计17.7km，接户管共计56.6km；2.破损挡墙及护岸修缮工程量约2208m³；3.水质净化与生态修复治理工程：建设3道生态拦污网、一处曝气生态浮床 </t>
  </si>
  <si>
    <t>蓬壶镇政府</t>
  </si>
  <si>
    <t>德化县乡镇污水管网建设改造</t>
  </si>
  <si>
    <t xml:space="preserve">新建改造上涌镇、国宝乡、桂阳乡、龙门滩等乡镇污水管网5公里 </t>
  </si>
  <si>
    <t>石狮市农村生活污水治理PPP工程</t>
  </si>
  <si>
    <t xml:space="preserve">进行全市农村生活污水管网建设，收集全市7个镇83个行政村生活污水接入市政管网，进入污水处理厂 局部无法接入市政管网的，采用分散建设微型污水处理设施进行处理 </t>
  </si>
  <si>
    <t>2021年建成5座中型生活垃圾转运站。</t>
  </si>
  <si>
    <t>建设内容修改为“2021年建成5座中型生活垃圾转运站”</t>
  </si>
  <si>
    <t>将垃圾重新开挖处置，对填埋场及周边土壤环境进行治理，部分库区（约200万m³）重新按现行规范进行防渗作为中心市区应急填埋场。</t>
  </si>
  <si>
    <t>生活垃圾处理规模600吨/天，配套建设餐厨垃圾处理（处理规模一期15吨/天，二期15吨/天）、渗滤液处理站、飞灰固化等设施。</t>
  </si>
  <si>
    <t>市容科</t>
  </si>
  <si>
    <t>安溪餐厨垃圾处理厂项目（一期）</t>
  </si>
  <si>
    <t>处理规模为50吨/天的餐厨垃圾处理线</t>
  </si>
  <si>
    <t>德化县餐厨垃圾预处理站项目</t>
  </si>
  <si>
    <t>拟建设20吨/天处理规模，规划用地面积1832.1平方米</t>
  </si>
  <si>
    <t>晋江市餐厨垃圾处理设施项目（一期）</t>
  </si>
  <si>
    <t>项目用地面积13154平方米，建筑面积5247.81平方米，餐厨垃圾处理规模150吨/日、废弃油脂处理总规模30吨/日</t>
  </si>
  <si>
    <t>惠安县餐厨垃圾处理项目（一期）</t>
  </si>
  <si>
    <t>处理规模为100吨/天。土建按远期规模一次性建成</t>
  </si>
  <si>
    <t>惠安生活垃圾转运系统建设</t>
  </si>
  <si>
    <t>2021年建成5座大型生活垃圾转运站</t>
  </si>
  <si>
    <t>石狮市大件垃圾（含园林垃圾）综合处理站</t>
  </si>
  <si>
    <t>利用石狮市将军山存量垃圾治理项目1号筛分线厂房改造为大件垃圾处理站，添置大件垃圾（含园林垃圾）处理设备，大件垃圾处理能力20吨/日，园林垃圾处理能力10吨/日</t>
  </si>
  <si>
    <t>投资金额:1200万元</t>
  </si>
  <si>
    <t>投资金额：“900.0万元”修改为“650万元”</t>
  </si>
  <si>
    <t>此项删除</t>
  </si>
  <si>
    <t>山腰街道全域落实垃圾分类机制</t>
  </si>
  <si>
    <t>推动山腰街道全域落实垃圾分类机制，做到源头分类减量</t>
  </si>
  <si>
    <t>石狮市垃圾分类乡镇试点项目</t>
  </si>
  <si>
    <t>选取锦尚镇推行乡镇全域落实分类机制，</t>
  </si>
  <si>
    <t>外山乡垃圾干湿分类项目</t>
  </si>
  <si>
    <t>外山乡生活垃圾“干湿”分类</t>
  </si>
  <si>
    <t>德化县浔中镇垃圾分类</t>
  </si>
  <si>
    <t>规范建设分类收集设施（垃圾分类亭50个、普通收集点200个）；更新配套分类运输车辆12辆</t>
  </si>
  <si>
    <t>中心市区老旧公厕改造提升</t>
  </si>
  <si>
    <t>对中心市区老旧公厕进行改造</t>
  </si>
  <si>
    <t>对古城内部的公产进行再利用，提升为古城公共服务设施、商业旅游设施，如游客集散中心、口袋公园、文化中心、演出剧场、特色酒店等。</t>
  </si>
  <si>
    <t>海丝文化国际研学营地</t>
  </si>
  <si>
    <t>项目位于原锦绣庄，总用地约31亩，实用面积约25790㎡，拟打造成集研学旅行、艺术培训、非遗传承、素质拓展、餐饮住宿等多功能为一体的研学营地。</t>
  </si>
  <si>
    <t>福建清源山旅游投资有限公司</t>
  </si>
  <si>
    <t>古城八大书院复建工程</t>
  </si>
  <si>
    <t>复建古城中的八书院</t>
  </si>
  <si>
    <t>龙头山文化中心项目</t>
  </si>
  <si>
    <t>挖掘泉州的文化、历史和气候的根源性，寻找与之最匹配的建筑形态，在约72亩空地打造文化街区</t>
  </si>
  <si>
    <t>市古城办</t>
  </si>
  <si>
    <t>总督府精品酒店</t>
  </si>
  <si>
    <t xml:space="preserve">利用古城陈光纯故居、青年旅社打造泉州古城精品酒店文化体验区 </t>
  </si>
  <si>
    <t>花博园旅游集散中心</t>
  </si>
  <si>
    <t>建设花博园旅游集散中心</t>
  </si>
  <si>
    <t>对八卦沟进行控源截污、河道清淤整治、生态补水恢复河道生态系统，打通河道两岸宾水慢行通道，提升两岸景观环境，彰显泉州历史和多元文化特点，激活滨水业态。</t>
  </si>
  <si>
    <t>对笋浯溪进行控源截污、河道清淤整治、生态补水恢复河道生态系统，打通河道两岸宾水慢行通道，提升两岸景观环境，彰显泉州历史和多元文化特点，激活滨水业态。</t>
  </si>
  <si>
    <t>古城重点文保单位、历史建筑、传统风貌建筑修缮保护与环境提升工程</t>
  </si>
  <si>
    <t>鲤城龙头山—西街文化片区</t>
  </si>
  <si>
    <t>改造龙头山片区，连通龙头山至西街西段，打造城市文化产业综合活力区，总用地约450亩。</t>
  </si>
  <si>
    <t>中山南路综合提升工程</t>
  </si>
  <si>
    <t>北起涂门街，南至江滨北路，总长约1.15公里；建设内容：市政道路综合管线建设、道路工程、骑楼建筑结构加固、风貌建筑立面修缮等</t>
  </si>
  <si>
    <t>泉州市古城发展有限公司</t>
  </si>
  <si>
    <t>德化红旗坊·文旅产业园 PPP 项目</t>
  </si>
  <si>
    <t>一期总用地面积24412.41平方米，总建筑面积9775平方米。二期规划用地面积152052.95 平方米，总建筑面积120494.25平方米。</t>
  </si>
  <si>
    <t>市文旅集团</t>
  </si>
  <si>
    <t>红梅新村及周边片区</t>
  </si>
  <si>
    <t xml:space="preserve">对红梅新村及周边片区进行连片改造提升 </t>
  </si>
  <si>
    <t>老旧片区改造指挥部</t>
  </si>
  <si>
    <t>文化宫周边片区</t>
  </si>
  <si>
    <t>新门街-涂门街-津淮街环境整治提升工程</t>
  </si>
  <si>
    <t xml:space="preserve">建筑立面整治、店招广告整治、绿化景观提升、道路破损修补、慢行空间环境提升、城市家具提升 </t>
  </si>
  <si>
    <t>鲤城区人民政府</t>
  </si>
  <si>
    <t>南外宗正司遗址公园</t>
  </si>
  <si>
    <t>市文旅局</t>
  </si>
  <si>
    <t>市舶司遗址公园</t>
  </si>
  <si>
    <t>顺济桥遗址保护一期工程（抢险、加固）</t>
  </si>
  <si>
    <t xml:space="preserve">主要工作内容是对顺济桥遗址进行抢险加固，开展前期勘察测绘及监测研究等，为二期工作创造条件和提供依据，并编制二期项目计划书 </t>
  </si>
  <si>
    <t>市城管局
市文旅局</t>
  </si>
  <si>
    <t>名镇名村</t>
  </si>
  <si>
    <t>对崇武古镇、洛阳古镇、丰州古镇、安海镇、湖头镇、岵山镇等启动实施1条以上传统街巷和一批历史地段或历史风貌区修复、一批历史建筑修缮等工程。</t>
  </si>
  <si>
    <t>对梧林村、良山村、西安村、樟脚村、福全村、万安村等村落的综合提升，挖掘展示传统文化，完善基础设施建设，修缮古建筑，提升乡村风貌。</t>
  </si>
  <si>
    <t>村镇科</t>
  </si>
  <si>
    <t>“悟林”改为“梧林”</t>
  </si>
  <si>
    <t>樟脚村为续建项目，开工时间2019年</t>
  </si>
  <si>
    <t>水源及水厂建设</t>
  </si>
  <si>
    <t>泉州白濑水利枢纽工程</t>
  </si>
  <si>
    <t>建设水库白濑水利枢纽工程（主要工程拦河大坝、引水系统、发电厂房、过鱼建筑物等），保证泉州水资源安全，兼顾防洪发电，总库容5.44亿m3。</t>
  </si>
  <si>
    <t>泉州市水利局、水务集团</t>
  </si>
  <si>
    <t>水利局</t>
  </si>
  <si>
    <t>项目内容建议增加“总库容5.44亿m3”，十四五投资建议改为“962861万元”，计划开工时间建议改为“2019”，责任单位建议改为“市水利局、水务集团”</t>
  </si>
  <si>
    <t>七库连通工程（泉州市惠女至菱溪、黄塘暨陈田至泗洲引调水工程）</t>
  </si>
  <si>
    <t xml:space="preserve">1.惠女至菱溪、黄塘:工程设计输水线路总长40.12公里，工程建设内容包括进水口、输水隧洞、输水管道、出水口等；2.陈田水库至泗洲水库:工程输水线路总长为4.12km，设计引调水规模为供水流量1.5m³/s 
</t>
  </si>
  <si>
    <t>项目名称建议改为“七库连通工程（泉州市惠女至菱溪、黄塘暨陈田至泗洲引调水工程）”，项目内容中“2.陈田水库至泗州水库”建议改为“2.陈田水库至泗洲水库”</t>
  </si>
  <si>
    <t>泉州市区应急备用水源桃源水库至金鸡水厂输水管道工程</t>
  </si>
  <si>
    <t>工程输水线路总长4.02km，紧急状况下的应急供水量为38.5万m3/d。保障中心市区水源安全。</t>
  </si>
  <si>
    <t>十四五投资建议改为“2729万元”，计划开工建议改为“2020”，完成时限建议改为“2021”，责任单位建议改为“市水利局、水务集团”</t>
  </si>
  <si>
    <t>泉州市金鸡拦河闸上游水环境提升工程（金门供水保障工程先行工程）</t>
  </si>
  <si>
    <t>包括护隔离网建设工程、金门供水取水口环境提升工程、取水口湿地生态修复及河岸植被缓冲带建设工程</t>
  </si>
  <si>
    <t>泉港、惠安区域水源提升项目</t>
  </si>
  <si>
    <t xml:space="preserve">建设湄南供水工程二期项目和中化原水管道工程二期项目，可为受水区增加供水规模3725万m³/年，保证水源安全。   </t>
  </si>
  <si>
    <t>受小区增加供水规模3725m³万/d有误，应该是3725万m³/年</t>
  </si>
  <si>
    <t>责任单位建议去掉市水利局</t>
  </si>
  <si>
    <t>永春县马跳水库工程</t>
  </si>
  <si>
    <t>马跳水库作为永春县城应急水源，总库容1010万立方米工程包括取水工程、输水工程、净水厂工程和配水管网工程等。</t>
  </si>
  <si>
    <t>十四五投资建议改为“52628万元”，计划开工建议改为“2019”，完成时限建议改为“2023”</t>
  </si>
  <si>
    <t>德化县李溪水库工程</t>
  </si>
  <si>
    <t>李溪水库为应急备用和供水为主的小（1）型水库，总库容350万立方米。</t>
  </si>
  <si>
    <t>项目名称建议改为“德化县李溪水库工程”，十四五投资建议改为“25500万元”，计划开工建议改为“2021”，完成时限建议改为“2025</t>
  </si>
  <si>
    <t>安溪县蓝溪澳江取水工程</t>
  </si>
  <si>
    <t>新建取水泵站规模3万立方米/日，配套建设配电间、进水管道、泵后增压管道等。</t>
  </si>
  <si>
    <t>项目名称建议改为“安溪县蓝溪澳江取水工程”</t>
  </si>
  <si>
    <t>港区湄丰水厂扩建及污泥处理工程</t>
  </si>
  <si>
    <t>（1）对湄丰水厂进行扩建，扩建供水5万m3/d，对湄丰水厂的排泥水进行收集处理，排泥水处理规模为10.0万m3/d，对凤阳水厂的排泥水进行收集处理，排泥水处理规模为5.0万m3/d。</t>
  </si>
  <si>
    <t>新建　</t>
  </si>
  <si>
    <t>南安市官桥镇第二自来水厂（一期）</t>
  </si>
  <si>
    <t>项目用地面积50010平方米，总建筑面积4993.43平方米，总构筑物面积6678.235平方米 近期主要建设内容为：①净水厂工程，设计规模10万m3/d②输水工程：DN800的球墨铸铁管，总长650米。</t>
  </si>
  <si>
    <t>南安城乡供水一体化管网改造及延伸工程</t>
  </si>
  <si>
    <t>市政供水管网改造5公里，农村供水管网延伸20公里</t>
  </si>
  <si>
    <t>洛江区城乡供水一体化项目</t>
  </si>
  <si>
    <t>本工程建设供水规模7.955万吨/d：其中，新建村镇给水厂3座，总规模6.83万吨/d；改造水厂2座，总规模0.86万吨/d；改造集中供水工程58处，新建集中供水工程6处；改造分散式供水工程526处；建设配水管道86.55km；建设覆盖全区域的城乡供水信息管理系统1套。</t>
  </si>
  <si>
    <t>石狮市二次供水及配套设备、设施、管网新建与改造工程</t>
  </si>
  <si>
    <t xml:space="preserve">主要包括5个部分内容：原水改造工程，净水厂改造工程，输配水管网新建、改造工程，用户改造工程，供水信息、安全管理系统工程 </t>
  </si>
  <si>
    <t>惠安县城乡供水一体化工程</t>
  </si>
  <si>
    <t>通过新建14处，改扩建15处供水工程，巩固提升农村饮水安全</t>
  </si>
  <si>
    <t>建议改为“惠安县城乡供水一体化工程”并列入城乡供水范畴</t>
  </si>
  <si>
    <t>结合城市建设实际情况，每年持续推进供水管网设施的新建及改造。完善供水管网，减少漏损。</t>
  </si>
  <si>
    <t>晋江市给水管道建设工程</t>
  </si>
  <si>
    <t>完成泉安南路（可慕加油站至西畲桥段）给水管线工程、新塘街道后库社区到后林社区水源管给水管道工程、新塘街道后库社区给水工程、青阳街道青华社区给水工程。建设给水管道总长约26.5公里</t>
  </si>
  <si>
    <t>洛阳桥配套建设连通中心市区和台商区的DN1000供水主管</t>
  </si>
  <si>
    <t>配套建设DN1000供水管道，总长约1公里</t>
  </si>
  <si>
    <t>金鸡水厂配水主管道</t>
  </si>
  <si>
    <t>配套建设DN1400～DN1400供水管道，总长1.8公里</t>
  </si>
  <si>
    <t>安溪县城市给水管网建设工程</t>
  </si>
  <si>
    <t>建设参洋片区、茶都片区、先声南北区、中标桥头至清水湾、蓝溪桥头至同美大桥等片区给水管网，建设总长度10.5公里</t>
  </si>
  <si>
    <t>永春县供水管网改造工程（二期）</t>
  </si>
  <si>
    <t>包括供水主干管改扩建、支管改造、一户一表改造、管网智能化管理平台建设等</t>
  </si>
  <si>
    <t>德化供水管网改扩建</t>
  </si>
  <si>
    <t xml:space="preserve">供水管网改扩建30公里 </t>
  </si>
  <si>
    <t>惠安县新改扩建供水管道项目</t>
  </si>
  <si>
    <t xml:space="preserve">新改扩建供水管网10公里，其中：新建供水管道8公里，改造2公里 </t>
  </si>
  <si>
    <t>农村供水</t>
  </si>
  <si>
    <t>安溪县农村供水提升工程</t>
  </si>
  <si>
    <t>通过新建、改扩建工程42处，新增日供水能力0.45万吨，提升6万人农村群众饮水保障水平。</t>
  </si>
  <si>
    <t>相应的责任单位应为所在县（市）政府</t>
  </si>
  <si>
    <t>永春县农村供水提升工程</t>
  </si>
  <si>
    <t>通过供水厂站及管网建设，新增日供水能力7.7万吨，城乡自来水普及率达到95%，供水水质达标，水源保护区划定率100%，基本实现城乡居民饮水同质同服务。</t>
  </si>
  <si>
    <t>南安市农村供水提升工程</t>
  </si>
  <si>
    <t>新建、改造水厂及配水管网，新增供水规模11.8万吨/日，新增供水人口42.5万人；新建农村小型集中供水工程及输配水管网，新增供水规模2万吨/日，新增供水人口10万人。</t>
  </si>
  <si>
    <t>2、供气（项目总数3项，总投资约为72.35亿元，其中新建项目数2项，新建项目总投资约为61亿元。）</t>
  </si>
  <si>
    <t>责任单位己由鲤城区政府负责，水务集团不参与建设</t>
  </si>
  <si>
    <t>开工时间为2022年3月，完成时限为2025年6月</t>
  </si>
  <si>
    <t>2020年已完成投资10000万</t>
  </si>
  <si>
    <t>城区水系联排联调项目建设、管网建设及运行维护等</t>
  </si>
  <si>
    <t>总投资20亿元应改为10亿元</t>
  </si>
  <si>
    <t>安溪县城市排涝系统</t>
  </si>
  <si>
    <t>西北洋排洪沟渠C段分洪渠工程</t>
  </si>
  <si>
    <t xml:space="preserve">新建渠道329m，其中包括：新建3孔宽4m、高2.5m的箱涵89m；新建8m底宽、边坡比为1:2的梯形生态护坡明渠189m；新建12m宽水闸一座 </t>
  </si>
  <si>
    <t>八拦坝排洪沟</t>
  </si>
  <si>
    <t xml:space="preserve">新建渠道478m，渠道断面5x4m，新建雨水管道626m，新建污水799m，挡墙610m，生态护坡2584㎡.一体化泵站一座 </t>
  </si>
  <si>
    <t>排洪渠长度3.6公里，其中繁荣大道起点段排洪渠已实施约180m， 拟建渠道宽12米，渠深约4至7米</t>
  </si>
  <si>
    <t>积水内涝点改造和雨水管网建设</t>
  </si>
  <si>
    <t>泉州市南北大道漳泉肖铁路段积水点改造工程</t>
  </si>
  <si>
    <t xml:space="preserve">新建管线管径DN600~DN2400，长约1.7km；新建一体化泵站一座，规模约1m³/s；顶管长约160m，管径DN2400，同时对区域管线迁改和排水系统改造 </t>
  </si>
  <si>
    <t>东海街道三个积水点整治工程</t>
  </si>
  <si>
    <t xml:space="preserve">包括津淮街云鹿路交叉口、泉秀东街泰禾广场段、东海隧道宝秀小区入口三个点，修建截水沟和改造雨水管道并疏通现状排水明沟和管网系统 </t>
  </si>
  <si>
    <t>洛江区雨水管网建设</t>
  </si>
  <si>
    <t>结合阳江片区、河市西片区、霞溪工业区及滨江路建设，新建改造雨水管网10公里</t>
  </si>
  <si>
    <t>台商区雨水管网建设</t>
  </si>
  <si>
    <t>结合道路建设改造和新泉州东站站前广场建设雨水排水管网50.7公里</t>
  </si>
  <si>
    <t>责任单位及所在区县有误</t>
  </si>
  <si>
    <t>石狮市雨水管网建设</t>
  </si>
  <si>
    <t>结合道路建设改造和城市主干道地下管网提质增效项目建设雨水排水管网25.5公里</t>
  </si>
  <si>
    <t>惠安县雨水管网建设</t>
  </si>
  <si>
    <t xml:space="preserve">结合林口至聚龙道路景观环境综合提升工程和净岞线及镇区道路提升改造工程配套建设长约16.5公里的雨水管道 </t>
  </si>
  <si>
    <t>建设渠道3.6公里。</t>
  </si>
  <si>
    <t>防洪</t>
  </si>
  <si>
    <t>新基建</t>
  </si>
  <si>
    <t>泉州市工程建设全过程信息化管理平台</t>
  </si>
  <si>
    <t>研究包括工程勘察质量监管平台系统、市政基础设施建设管理系统、工程建设管理信息系统在内的工程建设全过程信息化管理平台的前期研究，适时启动建设。</t>
  </si>
  <si>
    <t>泉州市城区地下综合管线平台</t>
  </si>
  <si>
    <t>整合城区地下综合管线信息资源，实现对环湾地区地下综合管线的存储、查询、分析、定位、业务应用、三维可视化等。</t>
  </si>
  <si>
    <t>泉州市智慧交通系统</t>
  </si>
  <si>
    <t>建成全市“路桥隧轨道”综合运营检测管理平台，以城市级BIM为基础底座，构建智慧城市为方向的采统管理平台</t>
  </si>
  <si>
    <t>市交通运输局
市交发集团</t>
  </si>
  <si>
    <t>中心市区部分污水主干管节点改造工程与东海片区污水管网在线监测</t>
  </si>
  <si>
    <t>对港湾街、东海1#泵站出水管及体育街等节点进行改造，在东海片区设置污水管网水质监测点（东海1、2、3号泵站，彩虹沟，丰海路排放口等）</t>
  </si>
  <si>
    <t>研发管理平台，包含城市更新的政策体系、城市更新机制、土地开发及相关更新资讯等。</t>
  </si>
  <si>
    <t>永春县智慧停车系统建设</t>
  </si>
  <si>
    <t>永春县永源城市建设有限公司</t>
  </si>
  <si>
    <t>泉州市数字城管信息采集服务外包项目</t>
  </si>
  <si>
    <t>项目覆盖鲤城、丰泽、洛江建成区、清濛开发区共161.5万平方公里，结合行政区域和实际道路走向将中心市区划分为60个责任网格并规划具体巡查路线，要求对网格覆盖范围内的主次干道每日一巡、背街小巷每周两巡 巡查问题</t>
  </si>
  <si>
    <t>智慧洛江综合指挥中心</t>
  </si>
  <si>
    <t>占地约5.4亩，总建筑面积约1万平方米，建设指挥中心大楼及智慧综合运行平台</t>
  </si>
  <si>
    <t>安溪县城市网格化管理</t>
  </si>
  <si>
    <t xml:space="preserve">1.数字城管核心平台升级；2.视频智能分析系统；3.微信小程序移动管理系统;4.拓展应用子系统 </t>
  </si>
  <si>
    <t>晋江市智慧灯杆改造项目</t>
  </si>
  <si>
    <t xml:space="preserve">围绕第二体育场馆周边及五店市周边进行智慧灯杆改造；总投资约4000万元，总杆数约为400杆 </t>
  </si>
  <si>
    <t>合计项目566项，总投资3019.52亿元；其中新建、续建项目460项，新建、续建项目总投资2257.54亿元。</t>
  </si>
  <si>
    <t>起点：盖德鬼腔口，经三福村、上坑村、有济村、英山村，终点：英山格，长度约4.8公里。</t>
  </si>
  <si>
    <t>对程田寺格至车碓岭路段进行拓宽改造，道路长度约1.5公里。</t>
  </si>
  <si>
    <t>霞田文体园市政路、宝泰路、德霞路道路工程，程田寺格至车碓岭路段道路改造工程、千福桥、丁溪断头路（旅游集散中心市政道路）、丁墘断头路（纵十二路）、横十六路断头路（横十六连接旅游集散中心桥梁，总长约8.8公里。</t>
  </si>
  <si>
    <t>①驾云亭公园扩建、花海公园、 赤水镇吉岭村村镇公园、 屈斗宫城市遗址公园、 万达公园城市公园建设； ②驾云亭公园至唐寨山森林公园、 曾坂县级森林公园健身步道15公里，环城南路寨头路口（占地约450平方米）， 城东路八中路口、瓷谷仙境地标（占地1200平方米）， 瓷谷集市口袋公园（占地1300平方米）等10个口袋公园项目；③ 王厝山公园立体绿化、妇幼保健院立体绿化、 驾云亭扩建立体绿化、 凤池花苑立体绿化、 县政府后立体绿化等立体绿化项目。</t>
  </si>
  <si>
    <t>已改</t>
  </si>
  <si>
    <t>城管局</t>
  </si>
  <si>
    <r>
      <rPr>
        <sz val="11"/>
        <rFont val="宋体"/>
        <charset val="134"/>
      </rPr>
      <t>泉州市城管局
及</t>
    </r>
    <r>
      <rPr>
        <sz val="11"/>
        <color indexed="10"/>
        <rFont val="宋体"/>
        <charset val="134"/>
      </rPr>
      <t>各项目业主</t>
    </r>
  </si>
  <si>
    <t>删除重复</t>
  </si>
  <si>
    <t>惠安县12个镇下辖103行政村生活污水收集及治理</t>
  </si>
  <si>
    <t>德化县城乡供水一体化项目</t>
  </si>
  <si>
    <t>名称有误</t>
  </si>
  <si>
    <r>
      <rPr>
        <sz val="11"/>
        <rFont val="宋体"/>
        <charset val="134"/>
      </rPr>
      <t>泉州市城管局
及</t>
    </r>
    <r>
      <rPr>
        <sz val="11"/>
        <color indexed="10"/>
        <rFont val="宋体"/>
        <charset val="134"/>
      </rPr>
      <t>各相关业主</t>
    </r>
  </si>
  <si>
    <t>删除</t>
  </si>
  <si>
    <t>重复</t>
  </si>
  <si>
    <t>市城管局、自然资源局</t>
  </si>
  <si>
    <t>泉州市智慧城管物联通管理平台建设包含城市物联通大平台、城市视频共享平台、城市管理应用平台，建立一套市区县统一标准的物联通，完成所有城市物联数据自动采集、互联互通、综合应用，实现“数据全面实时感知、资源高度集中共享，系统综合有机集成、监督决策有效支撑”的监督指挥管理要求</t>
  </si>
  <si>
    <t>小项目，意义不大</t>
  </si>
  <si>
    <t>新建投资</t>
  </si>
  <si>
    <t>续建投资</t>
  </si>
  <si>
    <t>谋划投资</t>
  </si>
  <si>
    <t>总数</t>
  </si>
  <si>
    <t>总投资</t>
  </si>
  <si>
    <t>一、畅行（合计项目161项，总投资907.98亿元；其中新建项目89项，总投资632.09亿元；续建项目32项，总投资141.36亿元；谋划项目40项，总投资134.46亿元。）</t>
  </si>
  <si>
    <t>二、靓景（合计项目297项，总投资1772.78亿元；其中新建项目176项，总投资1037.24亿元；续建项目68项，总投资275.91亿元；谋划项目53项，总投资459.61亿元。）</t>
  </si>
  <si>
    <t>1、园林绿化（合计项目106项，总投资262.17亿元；其中新建项目51项，总投资72.62亿元；续建项目29项，总投资63.65亿元；谋划项目26项，总投资125.89亿元。）</t>
  </si>
  <si>
    <t>2、城市更新（合计项目112项，总投资1342.44亿元；其中新建项目71项，总投资905.10亿元；续建项目19项，总投资189.33亿元；谋划项目22项，总投资253.9亿元。）</t>
  </si>
  <si>
    <t>3、美丽集镇（合计项目10项，总投资1.45亿元；其中新建项目10项，总投资1.45亿元。）</t>
  </si>
  <si>
    <t>4、污水（合计项目50项，总投资140.99亿元；其中新建项目29项，总投资45.84亿元；续建项目18项，总投资16.83亿元；谋划项目3项，总投资78.32亿元。）</t>
  </si>
  <si>
    <t>5、环境卫生（合计项目19项，总投资20.05亿元；其中新建项目15项，总投资12.44亿元；续建项目2项，总投资6.10亿元；谋划项目2项，总投资1.5亿元。）</t>
  </si>
  <si>
    <t>三、融文（合计项目38项，总投资73.79亿元；其中新建项目26项，总投资54.15亿元；续建项目9项，总投资19.64亿元；谋划项目3项。）</t>
  </si>
  <si>
    <t>四、强韧（合计项目51项，总投资247.81亿元；其中新建项目31项，总投资117.23亿元；续建项目19项，总投资130.08亿元；谋划项目1项，总投资0.5亿元。）</t>
  </si>
  <si>
    <t>1、供水（合计项目27项，总投资139.69亿元；其中新建项目17项，总投资34.52亿元；续建项目9项，总投资104.67亿元；谋划项目1项，总投资0.5亿元。）</t>
  </si>
  <si>
    <t>2、供气（合计项目3项，总投资72.35亿元；其中新建项目2项，总投资61亿元；续建项目1项，总投资11.35亿元。）</t>
  </si>
  <si>
    <t>3、排水防涝（合计项目21项，总投资35.77亿元；其中新建项目12项，总投资21.71亿元；续建项目9项，总投资14.05亿元。）</t>
  </si>
  <si>
    <t>五、新城建（合计项目12项，总投资22.48亿元；其中新建项目6项，总投资20.64亿元；续建项目2项，总投资0.81亿元；谋划项目4项，总投资1.03亿元。）</t>
  </si>
  <si>
    <t>合计：</t>
  </si>
  <si>
    <t>合计项目559项，总投资3025.00亿元；其中新建项目328项，总投资1861.58亿元；续建项目130项，总投资567.81亿元；谋划项目101项，总投资595.61亿元。</t>
  </si>
  <si>
    <t>一、畅行（合计项目81项，总投资563.41亿元；其中新建项目38项，总投资369.81亿元；续建项目13项，总投资87.09亿元；谋划项目30项，总投资106.51亿元。）</t>
  </si>
  <si>
    <t>二、靓景（合计项目127项，总投资817.68亿元；其中新建项目65项，总投资371.88亿元；续建项目20项，总投资110.11亿元；谋划项目42项，总投资335.69亿元。）</t>
  </si>
  <si>
    <t>1、园林绿化（合计项目57项，总投资202.93亿元；其中新建项目27项，总投资61.54亿元；续建项目7项，总投资16.7亿元；谋划项目23项，总投资124.69亿元。）</t>
  </si>
  <si>
    <t>2、城市更新（合计项目50项，总投资528.98亿元；其中新建项目27项，总投资297.48亿元；续建项目8项，总投资89.00亿元；谋划项目15项，总投资142.50亿元。）</t>
  </si>
  <si>
    <t>3、美丽集镇（合计项目2项，总投资0.32亿元；其中新建项目2项，总投资0.32亿元。）</t>
  </si>
  <si>
    <t>4、污水（合计项目14项，总投资82.05亿元；其中新建项目7项，总投资10.64亿元；续建项目5项，总投资4.41亿元；谋划项目2项，总投资67亿元。）</t>
  </si>
  <si>
    <t>5、环境卫生（合计项目4项，总投资3.62亿元；其中新建项目2项，总投资2.12亿元；谋划项目2项，总投资1.5亿元。）</t>
  </si>
  <si>
    <t>三、融文（合计项目31项，总投资50.79亿元；其中新建项目23项，总投资47.65亿元；续建项目6项，总投资3.14亿元；谋划项目2项。）</t>
  </si>
  <si>
    <t>四、强韧（合计项目30项，总投资212.01亿元；其中新建项目17项，总投资96.94亿元；续建项目12项，总投资114.57亿元；谋划项目1项，总投资0.5亿元。）</t>
  </si>
  <si>
    <t>1、供水（合计项目11项，总投资116.48亿元；其中新建项目5项，总投资17.73亿元；续建项目5项，总投资98.25亿元；谋划项目1项，总投资0.5亿元。）</t>
  </si>
  <si>
    <t>2、供气（合计项目2项，总投资71.35亿元；其中新建项目1项，总投资60亿元；续建项目1项，总投资11.35亿元。）</t>
  </si>
  <si>
    <t>3、排水防涝（合计项目17项，总投资24.18亿元；其中新建项目11项，总投资19.21亿元；续建项目6项，总投资4.97亿元。）</t>
  </si>
  <si>
    <t>五、新城建（合计项目9项，总投资21.18亿元；其中新建项目3项，总投资19.34亿元；续建项目2项，总投资0.81亿元；谋划项目4项，总投资1.03亿元。）</t>
  </si>
  <si>
    <t>合计项目278项，总投资1665.29亿元；其中新建项目146项，总投资905.84亿元；续建项目53项，总投资315.72亿元；谋划项目79项，总投资443.73亿元。</t>
  </si>
  <si>
    <t>一、畅行（合计项目80项，总投资344.49亿元；其中新建项目51项，总投资262.28亿元；续建项目19项，总投资54.26亿元；谋划项目10项，总投资27.95亿元。）</t>
  </si>
  <si>
    <t>二、靓景（合计项目170项，总投资955.07亿元；其中新建项目111项，总投资665.35亿元；续建项目48项，总投资165.8亿元；谋划项目11项，总投资123.92亿元。）</t>
  </si>
  <si>
    <t>1、园林绿化（合计项目49项，总投资59.23亿元；其中新建项目24项，总投资11.08亿元；续建项目22项，总投资100.33亿元；谋划项目7项，总投资111.4亿元。）</t>
  </si>
  <si>
    <t>2、城市更新（合计项目62项，总投资819.35亿元；其中新建项目44项，总投资607.62亿元；续建项目11项，总投资100.33亿元；谋划项目7项，总投资111.4亿元。）</t>
  </si>
  <si>
    <t>3、美丽集镇（合计项目8项，总投资1.13亿元；其中新建项目8项，总投资1.13亿元。）</t>
  </si>
  <si>
    <t>4、污水（合计项目36项，总投资58.94亿元；其中新建项目22项，总投资35.20亿元；续建项目13项，总投资12.42亿元；谋划项目1项，总投资11.32亿元。）</t>
  </si>
  <si>
    <t>5、环境卫生（合计项目15项，总投资16.42亿元；其中新建项目13项，总投资10.32亿元；谋划项目2项，总投资6.1亿元。）</t>
  </si>
  <si>
    <t>三、融文（合计项目7项，总投资23.00亿元；其中新建项目3项，总投资6.50亿元；续建项目3项，总投资16.50亿元；谋划项目1项。）</t>
  </si>
  <si>
    <t>四、强韧（合计项目21项，总投资35.79亿元；其中新建项目14项，总投资20.29亿元；续建项目7项，总投资15.5亿元。）</t>
  </si>
  <si>
    <t>1、供水（合计项目16项，总投资23.20亿元；其中新建项目12项，总投资16.79亿元；续建项目4项，总投资6.41亿元。）</t>
  </si>
  <si>
    <t>2、供气（合计项目1项，总投资1.00亿元；其中新建项目1项，总投资1.00亿元。）</t>
  </si>
  <si>
    <t>3、排水防涝（合计项目4项，总投资11.59亿元；其中新建项目1项，总投资2.50亿元；续建项目3项，总投资9.09亿元。）</t>
  </si>
  <si>
    <t>五、新城建（合计项目3项，总投资1.30亿元；其中新建项目3项，总投资1.30亿元。）</t>
  </si>
  <si>
    <t>合计项目281项，总投资1359.65亿元；其中新建项目182项，总投资955.72亿元；续建项目77项，总投资252.06亿元；谋划项目22项，总投资151.87亿元。</t>
  </si>
  <si>
    <t>附件2</t>
  </si>
  <si>
    <t>2022年城市绿化年度目标任务表</t>
  </si>
  <si>
    <t>县（市、区）</t>
  </si>
  <si>
    <t>新增城市公园绿地（公顷）</t>
  </si>
  <si>
    <t>新建、改造提升精品公园（个）</t>
  </si>
  <si>
    <t>郊野公园  （平方公里）</t>
  </si>
  <si>
    <t>街头绿地（口袋公园）（个）</t>
  </si>
  <si>
    <t>立体绿化（处）</t>
  </si>
  <si>
    <t>园林景观路（条）</t>
  </si>
  <si>
    <t>花漾街区（个）</t>
  </si>
  <si>
    <t>临街实体围墙改造（米）</t>
  </si>
  <si>
    <t>古驿廊道（条）</t>
  </si>
  <si>
    <t>备注</t>
  </si>
  <si>
    <t>-</t>
  </si>
  <si>
    <t>合计</t>
  </si>
  <si>
    <t>《泉州市城乡基础设施建设与管理“十四五”规划》市本级项目库</t>
  </si>
  <si>
    <t>结合后渚大桥西节点，开展后渚大桥至东海立交快捷化改造</t>
  </si>
  <si>
    <t>③加快江滨南路南安段建设</t>
  </si>
  <si>
    <t>泉州市城管局
及各项目业主</t>
  </si>
  <si>
    <t>市城管局
市水务集团</t>
  </si>
  <si>
    <t>泉州市水利局、泉州市城管局、水务集团</t>
  </si>
  <si>
    <t>泉州市城管局
及各相关业主</t>
  </si>
  <si>
    <t>泉州城建集团
市城管局</t>
  </si>
  <si>
    <t>泉州市住建局</t>
  </si>
  <si>
    <t>《泉州市城乡基础设施建设与管理“十四五”规划》各市县项目库</t>
  </si>
  <si>
    <t>②晋新路快捷化改造，约8公里</t>
  </si>
  <si>
    <t>①开展池峰路南延伸至凤池路（含池峰路与凤池路节点）规划建设工作。</t>
  </si>
  <si>
    <t>②开展凤池路（池峰路至刺桐大桥南节点）快捷化改造，约3公里。</t>
  </si>
  <si>
    <t>③④开展刺桐大桥南节点改造提升</t>
  </si>
  <si>
    <t>②武荣大桥</t>
  </si>
  <si>
    <t>惠安县12个镇下辖103行政村生活污水收集及治理。</t>
  </si>
  <si>
    <t>是否包含在273或275项</t>
  </si>
  <si>
    <t>是否替换98项</t>
  </si>
  <si>
    <t>永春县住建局
永春县政府</t>
  </si>
  <si>
    <t>霞田文体园市政路、宝泰路、德霞路道路工程，三班路口至车堆岭道路改造工程、千福桥、丁溪断头路（旅游集散中心市政道路）、丁墘断头路（纵十二路）、横十六路断头路（横十六连接旅游集散中心桥梁，总长约8.8公里。</t>
  </si>
  <si>
    <t>东海立交、丰海路（后渚大桥-城东组团，结合片区更新）慢行系统提升工程；笋江桥边跨江人行桥（新建跨江人行桥，连通笋浯公园至晋江对岸）。</t>
  </si>
  <si>
    <t>凤里庵广场配套停车设施、红塔湾旅游路停车场工程、八卦街镇中路入口停车场、灵秀山公园配套停车场、石湖港区停车场，新增机动车位1775个。</t>
  </si>
  <si>
    <t>埔头村智慧停车场、智慧停车系统建设、永春县化龙实验小学路口停车场建设工程、永春县横口乡下西坑村停车场建设工程、永春县仙夹镇龙美村公共停车场、永春县岵山镇“美丽乡村”停车场、永春县桃城镇上沙岭公共停车场、锦斗镇乌髻岩生态停车场、呈祥乡醉风园停车场、湖洋镇（龙山村）停车场，新增机动车位3605个。</t>
  </si>
  <si>
    <t>飞龙桥立体停车场、德新大厦停车场、德化县第二实验小学分校停车场、兴泉铁路（德化段）站前广场生态停车场、城区公共停车场、丁墘村济科停车场、百德畔山1号停车场，新增机动车位927个。</t>
  </si>
  <si>
    <t>惠安县科山公园南大门景观及停车场工程、惠安世纪公园景观及地下停车场工程。</t>
  </si>
  <si>
    <t>片区交通整治提升工程（千亿山庄、浦西万达广场、客运中心站周边交通整治提升、西街南片区单向交通组织）、中心城区干路整治提升工程、关键节点改造提升工程、普通节点整治提升工程。</t>
  </si>
  <si>
    <t>新民街口袋公园；新民街儿童广场；324国道溪西段口袋公园一；325国道溪西段口袋公园二；325国道溪西段口袋公园三</t>
  </si>
  <si>
    <t xml:space="preserve">①驾云亭公园扩建、花海公园、 赤水镇吉岭村村镇公园、 屈斗宫城市遗址公园、 万达公园城市公园建设； ②驾云亭公园至唐寨山森林公园、 曾坂县级森林公园健身步道15公里等郊野公园项目环城南路寨头路口（占地约450平方米）， 城东路八中路口、瓷谷仙境地标（占地1200平方米）， 瓷谷集市口袋公园（占地1300平方米）等9个口袋公园项目；③ 王厝山公园立体绿化、妇幼保健院立体绿化、 驾云亭扩建立体绿化、 凤池花苑立体绿化、 县政府后立体绿化等立体绿化项目； </t>
  </si>
  <si>
    <t>洛江区人民政府</t>
  </si>
  <si>
    <t>涂岭明清古街“红色走廊”（500万元）                              环境卫生整治、辖区内“两高”沿线整治、硬化、绿化乡村道路3公里、架设路灯3公里、镇区杆线整治、建设开发寨内郊外休闲公园及栈道绿化、改造泗洲水库及山外水库渠道、亭铺干渠整治等</t>
  </si>
  <si>
    <t>林顺健</t>
  </si>
  <si>
    <t>陈海杰</t>
  </si>
  <si>
    <t>吴宏锟</t>
  </si>
  <si>
    <t xml:space="preserve">
晋江市人民政府
</t>
  </si>
  <si>
    <t>相关业主负责人</t>
  </si>
  <si>
    <t>陈鹏洲</t>
  </si>
  <si>
    <t>刘艺锋</t>
  </si>
  <si>
    <t>周文从</t>
  </si>
  <si>
    <t>石狮市城市餐厨垃圾、大件垃圾处置项目</t>
  </si>
  <si>
    <t>采取购买服务的形成，引进第三方公司，建立健全餐厨垃圾资源化利用项目和大件物品破碎处理机制，完善生活垃圾分类处理终端</t>
  </si>
  <si>
    <t>外山乡生产垃圾“干湿”分类</t>
  </si>
  <si>
    <t>对悟林村、良山村、西安村、樟脚村、福全村、万安村等村落的综合提升，挖掘展示传统文化，完善基础设施建设，修缮古建筑，提升乡村风貌。</t>
  </si>
  <si>
    <t>建设水库白濑水利枢纽工程（主要工程拦河大坝、引水系统、发电厂房、过鱼建筑物等），保证泉州水资源安全，兼顾防洪发电。</t>
  </si>
  <si>
    <t>2020.3.1</t>
  </si>
  <si>
    <t>泉州市水利局</t>
  </si>
  <si>
    <t>七库联通工程项目（泉州市惠女至菱溪、黄塘塈陈田至泗洲引调水工程）</t>
  </si>
  <si>
    <t xml:space="preserve">1.惠女至菱溪、黄塘:工程设计输水线路总长40.12公里，工程建设内容包括进水口、输水隧洞、输水管道、出水口等；2.陈田水库至泗州水库:工程输水线路总长为4.12km，设计引调水规模为供水流量1.5m³/s 
</t>
  </si>
  <si>
    <t>市水利局       泉州水务集团</t>
  </si>
  <si>
    <t>庄云清</t>
  </si>
  <si>
    <t xml:space="preserve">建设湄南供水工程二期项目和中化原水管道工程二期项目，可为受水区增加供水规模3725万m³/d，保证水源安全。   </t>
  </si>
  <si>
    <t>德化县李溪水库应急备用水源工程</t>
  </si>
  <si>
    <t>安溪县应急备用水源蓝溪干流澳江取水工程</t>
  </si>
  <si>
    <t xml:space="preserve">林紫敏                  </t>
  </si>
  <si>
    <t>黄志雄</t>
  </si>
  <si>
    <t>郭清科</t>
  </si>
  <si>
    <t xml:space="preserve">供水管网改扩建6公里 </t>
  </si>
  <si>
    <t>惠安县“十四五”农村饮水安全巩固提升工程</t>
  </si>
  <si>
    <t>丰泽区人民政府</t>
  </si>
  <si>
    <t>王聪义</t>
  </si>
  <si>
    <t>谢金辉</t>
  </si>
  <si>
    <t xml:space="preserve">李瑞杰
</t>
  </si>
  <si>
    <t>陈彬龙</t>
  </si>
  <si>
    <t>以“数据链”为主线，构建数字化的采集体系、网络化的传输体系和智能化的应用体系，加快交通运输信息化向数字化、网络化、智能化发展，推动先进信息技术与交通运输深度融合</t>
  </si>
  <si>
    <r>
      <rPr>
        <b/>
        <sz val="10.5"/>
        <color indexed="8"/>
        <rFont val="宋体"/>
        <charset val="134"/>
      </rPr>
      <t>五、新城建（项目总数13项，总投资约为22.1亿元，其中新建项目数</t>
    </r>
    <r>
      <rPr>
        <b/>
        <sz val="10.5"/>
        <color indexed="8"/>
        <rFont val="宋体"/>
        <charset val="134"/>
      </rPr>
      <t>6</t>
    </r>
    <r>
      <rPr>
        <b/>
        <sz val="10.5"/>
        <color indexed="8"/>
        <rFont val="宋体"/>
        <charset val="134"/>
      </rPr>
      <t>项，新建项目总投资约为</t>
    </r>
    <r>
      <rPr>
        <b/>
        <sz val="10.5"/>
        <color indexed="8"/>
        <rFont val="宋体"/>
        <charset val="134"/>
      </rPr>
      <t>20.6</t>
    </r>
    <r>
      <rPr>
        <b/>
        <sz val="10.5"/>
        <color indexed="8"/>
        <rFont val="宋体"/>
        <charset val="134"/>
      </rPr>
      <t>亿元。）</t>
    </r>
  </si>
  <si>
    <t>惠安城市网格化管理</t>
  </si>
  <si>
    <t xml:space="preserve">按照责任区域、细化分工，分组分片明确责任路段、责任人，将县城区分为四大区域，由外勤人员43人分为4组对所管辖的34条主次干道按网格化划分区域开展县城区日常巡查工作 </t>
  </si>
  <si>
    <t>3、排水防涝（项目总数22项，总投资约为47.77亿元，其中新建项目数13项，新建项目总投资约为31.7亿元。）</t>
  </si>
  <si>
    <r>
      <rPr>
        <sz val="10"/>
        <color indexed="8"/>
        <rFont val="宋体"/>
        <charset val="134"/>
      </rPr>
      <t>排洪渠长度3.6</t>
    </r>
    <r>
      <rPr>
        <sz val="11"/>
        <color indexed="8"/>
        <rFont val="宋体"/>
        <charset val="134"/>
      </rPr>
      <t>公里，其中繁荣大道起点段排洪渠已实施约</t>
    </r>
    <r>
      <rPr>
        <sz val="11"/>
        <color indexed="8"/>
        <rFont val="宋体"/>
        <charset val="134"/>
      </rPr>
      <t>180m</t>
    </r>
    <r>
      <rPr>
        <sz val="11"/>
        <color indexed="8"/>
        <rFont val="宋体"/>
        <charset val="134"/>
      </rPr>
      <t>，</t>
    </r>
    <r>
      <rPr>
        <sz val="11"/>
        <color indexed="8"/>
        <rFont val="宋体"/>
        <charset val="134"/>
      </rPr>
      <t xml:space="preserve"> </t>
    </r>
    <r>
      <rPr>
        <sz val="11"/>
        <color indexed="8"/>
        <rFont val="宋体"/>
        <charset val="134"/>
      </rPr>
      <t>拟建渠道宽</t>
    </r>
    <r>
      <rPr>
        <sz val="11"/>
        <color indexed="8"/>
        <rFont val="宋体"/>
        <charset val="134"/>
      </rPr>
      <t>12</t>
    </r>
    <r>
      <rPr>
        <sz val="11"/>
        <color indexed="8"/>
        <rFont val="宋体"/>
        <charset val="134"/>
      </rPr>
      <t>米，渠深约</t>
    </r>
    <r>
      <rPr>
        <sz val="11"/>
        <color indexed="8"/>
        <rFont val="宋体"/>
        <charset val="134"/>
      </rPr>
      <t>4</t>
    </r>
    <r>
      <rPr>
        <sz val="11"/>
        <color indexed="8"/>
        <rFont val="宋体"/>
        <charset val="134"/>
      </rPr>
      <t>至</t>
    </r>
    <r>
      <rPr>
        <sz val="11"/>
        <color indexed="8"/>
        <rFont val="宋体"/>
        <charset val="134"/>
      </rPr>
      <t>7</t>
    </r>
    <r>
      <rPr>
        <sz val="11"/>
        <color indexed="8"/>
        <rFont val="宋体"/>
        <charset val="134"/>
      </rPr>
      <t>米</t>
    </r>
  </si>
  <si>
    <t xml:space="preserve">新建管线沿南北大道东西侧布置，北起北峰环卫站，下穿漳泉肖铁路和北渠，南至井山排洪渠箱涵，管径DN600~DN2400，全长约1.7km；北渠北侧绿地新建一体化泵站一座，规模约1m³/s；采用顶管倒虹吸穿越北渠及见龙亭小区出入口，顶管长约160m，管径DN2400，同时对该区域综合管线迁改和排水系统改造 </t>
  </si>
  <si>
    <t xml:space="preserve">针对津淮街云鹿路交叉口、泉秀东街泰禾广场段、东海隧道宝秀小区入口三个位置的内涝积水现象进行整治，修建截水沟和改造雨水管道，将上游汇水收集进入附近市政雨水管网，并疏通现状排水明沟和管网系统 </t>
  </si>
  <si>
    <t>4、污水（项目总数50项，总投资约为153.78亿元，其中新建项目数28项，新建项目总投资约为38.5亿元。）</t>
  </si>
  <si>
    <r>
      <rPr>
        <sz val="10"/>
        <color indexed="10"/>
        <rFont val="宋体"/>
        <charset val="134"/>
      </rPr>
      <t>工程设计规模为近期 1.5万m</t>
    </r>
    <r>
      <rPr>
        <vertAlign val="superscript"/>
        <sz val="10"/>
        <color indexed="10"/>
        <rFont val="宋体"/>
        <charset val="134"/>
      </rPr>
      <t>3</t>
    </r>
    <r>
      <rPr>
        <sz val="10"/>
        <color indexed="10"/>
        <rFont val="宋体"/>
        <charset val="134"/>
      </rPr>
      <t>/d, 远期 3万m</t>
    </r>
    <r>
      <rPr>
        <vertAlign val="superscript"/>
        <sz val="10"/>
        <color indexed="10"/>
        <rFont val="宋体"/>
        <charset val="134"/>
      </rPr>
      <t>3</t>
    </r>
    <r>
      <rPr>
        <sz val="10"/>
        <color indexed="10"/>
        <rFont val="宋体"/>
        <charset val="134"/>
      </rPr>
      <t>/d。污水处理工艺采用“生态组合塘+生物连续过滤+表流湿地”。排放标准按照一级A 标准, 并预留 20%尾水作为再生水回用。</t>
    </r>
  </si>
  <si>
    <t>对现有路网附属雨、污水管网进行排查和摸底，先行启动城东一期范围内雨水管网普查，主要范围为东辅路以西、丰海路以东、山海路以北、城东街以南所围成的区域（含部分道路全段）</t>
  </si>
  <si>
    <t>900</t>
  </si>
  <si>
    <r>
      <rPr>
        <sz val="12"/>
        <color indexed="8"/>
        <rFont val="宋体"/>
        <charset val="134"/>
      </rPr>
      <t>对港湾街、东海1#泵站出水管及体育街等节点进行改造，在东海片区设置污水管网水质监测点（东海1</t>
    </r>
    <r>
      <rPr>
        <sz val="12"/>
        <color indexed="8"/>
        <rFont val="宋体"/>
        <charset val="134"/>
      </rPr>
      <t>、</t>
    </r>
    <r>
      <rPr>
        <sz val="12"/>
        <color indexed="8"/>
        <rFont val="宋体"/>
        <charset val="134"/>
      </rPr>
      <t>2</t>
    </r>
    <r>
      <rPr>
        <sz val="12"/>
        <color indexed="8"/>
        <rFont val="宋体"/>
        <charset val="134"/>
      </rPr>
      <t>、</t>
    </r>
    <r>
      <rPr>
        <sz val="12"/>
        <color indexed="8"/>
        <rFont val="宋体"/>
        <charset val="134"/>
      </rPr>
      <t>3</t>
    </r>
    <r>
      <rPr>
        <sz val="12"/>
        <color indexed="8"/>
        <rFont val="宋体"/>
        <charset val="134"/>
      </rPr>
      <t>号泵站，彩虹沟，丰海路排放口等）</t>
    </r>
  </si>
  <si>
    <t xml:space="preserve">1.水污染控制工程：新建美中村、西昌村、美林村污水收集管网、接户管及污水处理设施，DN200--DN300污水管共计17.7km，接户管共计56.6km；
2.破损挡墙及护岸修缮工程：修缮工程量约2208m³；
3.水质净化与生态修复治理工程：建设3道生态拦污网、一处曝气生态浮床 </t>
  </si>
  <si>
    <t>5、环境卫生（项目总数20项，总投资约为23.09亿元，其中新建项目数16项，新建项目总投资约为14.6亿元。）</t>
  </si>
  <si>
    <t xml:space="preserve">采取购买服务的形成，引进第三方公司，进一步建立健全餐厨垃圾资源化利用项目和大件物品破碎处理机制，完善生活垃圾分类处理终端，计划每年投入费用300万 </t>
  </si>
  <si>
    <t xml:space="preserve">选取锦尚镇推行乡镇全域落实分类机制，做到源头分类减量 大力做好垃圾分类宣传，完善垃圾源头分类、“干湿分离”，建设垃圾分类亭（屋），推行垃圾可回收物资源化利用，落实垃圾分类收集、分类运输、分类处置，探索村庄保洁、垃圾转运、农村公厕管护等市场化运营管理模式 </t>
  </si>
  <si>
    <t xml:space="preserve">投入300万元，推动浔中镇全域落实分类机制，按生活垃圾“四分类”标准，规范建设分类收集设施（垃圾分类亭50个、普通收集点200个）；更新配套分类运输车辆12辆；全面开展分类宣传，动员全员参与垃圾分类 </t>
  </si>
  <si>
    <t>三、融文（项目总数38项，总投资约为73.79亿元，其中新建项目数27项，新建项目总投资约为54.1亿元。）</t>
  </si>
  <si>
    <t>项目规模：北起涂门街，南至江滨北路，总长约1.15公里；
建设内容：市政道路综合管线建设、道路工程、骑楼建筑结构加固、风貌建筑立面修缮等</t>
  </si>
  <si>
    <t>位于德化县中心城区。一期总用地面积24412.41平方米，总建筑面积9775平方米。二期规划用地面积152052.95 平方米，总建筑面积120494.25平方米。</t>
  </si>
  <si>
    <t>1、供水（项目总数27项，总投资约为186.9亿元，其中新建项目数17项，新建项目总投资约为33.3亿元。）</t>
  </si>
  <si>
    <r>
      <rPr>
        <b/>
        <sz val="11"/>
        <color indexed="8"/>
        <rFont val="宋体"/>
        <charset val="134"/>
      </rPr>
      <t>2、城市更新(项目总数113项，总投资约为</t>
    </r>
    <r>
      <rPr>
        <b/>
        <sz val="11"/>
        <color indexed="8"/>
        <rFont val="宋体"/>
        <charset val="134"/>
      </rPr>
      <t>1567.85</t>
    </r>
    <r>
      <rPr>
        <b/>
        <sz val="11"/>
        <color indexed="8"/>
        <rFont val="宋体"/>
        <charset val="134"/>
      </rPr>
      <t>亿元，其中新建项目数72项，新建项目总投资约为1124.6亿元。)</t>
    </r>
  </si>
  <si>
    <t>泉州台商投资区白沙片区棚户区改造项目（一期）（2021年续建）</t>
  </si>
  <si>
    <t>3、美丽集镇（项目总数10项，总投资约为1.45亿元）</t>
  </si>
  <si>
    <t>1、园林绿化(项目总数109项，总投资约为266.05亿元，其中新建项目数53项，新建项目总投资约为73.1亿元。)</t>
  </si>
  <si>
    <t>一、畅行（项目总数161项，总投资约为2114.07亿元，其中新建项目数89项，新建项目总投资约为1313.2亿元）</t>
  </si>
  <si>
    <t>对省道307、泉山路、坪山路、丰海路、江滨南路等道路进行沥青化改造对泉秀东街（东海隧道至后渚大桥）人行道进行改造改造内容包括道路沥青罩面、人行道改造、交通节点整治提升、路灯改造、积水改造、雨水管道改造及井盖、标志标线、桥梁设施维修、破损路面维修等其他附属设施改造</t>
  </si>
  <si>
    <t>对丰泽街（温陵路-坪山路）改造长度2.1公里，改造面积102391平方米，沥青路面、人行道、非机动车道、井盖、标志标线、交叉口、公交进出口道等道路及配套附属设施进行改建、提升、完善；优化沿线出入交通组织、完善沿线过街通道布局、新增公交专用道、提升沿线节点、信号灯设置绿波等</t>
  </si>
  <si>
    <r>
      <rPr>
        <sz val="10"/>
        <color indexed="8"/>
        <rFont val="宋体"/>
        <charset val="134"/>
      </rPr>
      <t>道路起于凤池路，南至晋江世纪大道，全长约2</t>
    </r>
    <r>
      <rPr>
        <sz val="10"/>
        <color indexed="8"/>
        <rFont val="宋体"/>
        <charset val="134"/>
      </rPr>
      <t>.6km</t>
    </r>
  </si>
  <si>
    <r>
      <rPr>
        <sz val="10"/>
        <rFont val="宋体"/>
        <charset val="134"/>
      </rPr>
      <t>党校北路延伸工程二期（720米</t>
    </r>
    <r>
      <rPr>
        <sz val="10"/>
        <rFont val="宋体"/>
        <charset val="134"/>
      </rPr>
      <t>）、池店南片区规划三路（</t>
    </r>
    <r>
      <rPr>
        <sz val="10"/>
        <rFont val="宋体"/>
        <charset val="134"/>
      </rPr>
      <t>1350米</t>
    </r>
    <r>
      <rPr>
        <sz val="10"/>
        <rFont val="宋体"/>
        <charset val="134"/>
      </rPr>
      <t>）、池店南片区滨水路（</t>
    </r>
    <r>
      <rPr>
        <sz val="10"/>
        <rFont val="宋体"/>
        <charset val="134"/>
      </rPr>
      <t>470</t>
    </r>
    <r>
      <rPr>
        <sz val="10"/>
        <rFont val="宋体"/>
        <charset val="134"/>
      </rPr>
      <t>米）</t>
    </r>
  </si>
  <si>
    <t>中心市区公共交通客运场站建设项目</t>
  </si>
  <si>
    <t>泉州公交丰泽综合场站二期工程，用地面积：11869.24平方米，新建建筑面积21295.64㎡，占地面积:844.79平方米，其中新建培训中心9696.47平方米，地下室11599.17平方米，建筑高度：46.3米，层数12层</t>
  </si>
  <si>
    <t>泉州汽车站综合开发（形成以新零售和文体设施为主的城市科技园商业圈）、滨海公交综合场站（S3地块，总用地面积23.52亩）、城东埭头公交综合场站（总用地面积14993.00㎡，总建筑面积为36589.38㎡）、温陵公交首末站（土地面积约：2889㎡，建设六位一体停车场、立体停车楼及站务用房）</t>
  </si>
  <si>
    <t>市住建局等</t>
  </si>
  <si>
    <t>台商投资区公共交通客运场站建设项目</t>
  </si>
  <si>
    <t>公交候车亭（二期）建设工程，建设45座公交候车亭。</t>
  </si>
  <si>
    <t>德化县公共交通客运场站建设项目</t>
  </si>
  <si>
    <t>德化西门车站片区改造项目（改造后总建筑面积35.82万㎡）；德化县公交设施建设（综合管理楼、维修车间、安全例检、公交站务楼、附属工程等）。</t>
  </si>
  <si>
    <t>2020</t>
  </si>
  <si>
    <t>德化县政府等</t>
  </si>
  <si>
    <t>南安市公共交通客运场站建设项目</t>
  </si>
  <si>
    <t>南安汽车站改造项目，用地面积约：8635㎡
新建建筑面积约：48040㎡，占地面积约:2590.5㎡</t>
  </si>
  <si>
    <t>安溪县公共交通客运场站建设项目</t>
  </si>
  <si>
    <t>安溪湖头镇旧车站综合改造项目，拟拆除现有旧车站，总建筑面积15005㎡。</t>
  </si>
  <si>
    <t>泉港区公共交通客运场站建设项目</t>
  </si>
  <si>
    <t>泉州市泉港区驿峰路大众公交维修中心建设工程（业务综合楼、汽车维修车间）EPC项目总承包工程，位于驿峰中路往山腰方向300米处，总用地42亩。</t>
  </si>
  <si>
    <t>晋江市公共交通客运场站建设项目</t>
  </si>
  <si>
    <t>晋江集成电路产业园区公交首末站，项目总用地面积3571.42平方米，建筑面积276.28平方米，主要建设内容为公交业务用房及候车厅等相关配套设施</t>
  </si>
  <si>
    <t>晋江市石鼓路-梅园路人行天桥工程，通过该节点慢行过街设施的建设，将直接衔接五店市街区与晋江市教委公园 天桥位于石鼓路和梅园路交叉口，以满足行人安全过街的需求 工程主要内容包括：主桥、坡道桥、梯道、螺旋梯 桥梁上部结构形式均为钢结构</t>
  </si>
  <si>
    <t>飞龙桥立体停车场、德新大厦停车场、德化县第二实验小学分校停车场、兴泉铁路（德化段）站前广场生态停车场、城区公共停车场、丁墘村济科停车场、百德畔山1号停车场，新增机动车位927个，充电桩3根。</t>
  </si>
  <si>
    <t>智慧交通系统，以“数据链”为主线，构建数字化的采集体系、网络化的传输体系和智能化的应用体系，加快交通运输信息化向数字化、网络化、智能化发展，推动先进信息技术与交通运输深度融合，并以此推动我市交通运输更好更快发展</t>
  </si>
  <si>
    <t>杏星路改造提升工程（市政改造提升约100米，宽12米）；安顺路（万荣街至万兴街）道路白改黑工程。</t>
  </si>
  <si>
    <t>拟报国家级重点项目</t>
  </si>
  <si>
    <t>序号</t>
  </si>
  <si>
    <t>行业</t>
  </si>
  <si>
    <t>项目所在地</t>
  </si>
  <si>
    <t>主要建设内容及规模</t>
  </si>
  <si>
    <t>总投资（万元）</t>
  </si>
  <si>
    <t>计划开工年月</t>
  </si>
  <si>
    <t>计划完工年月</t>
  </si>
  <si>
    <t>投资计划安排（万元）</t>
  </si>
  <si>
    <t>责任单位</t>
  </si>
  <si>
    <t>市建设系统（非1）</t>
  </si>
  <si>
    <t>市本级（非1）</t>
  </si>
  <si>
    <t>2021年度（非1，待定项目暂不列入）</t>
  </si>
  <si>
    <t>新建项目（非1）</t>
  </si>
  <si>
    <t>工作阶段</t>
  </si>
  <si>
    <t>申报类型</t>
  </si>
  <si>
    <t>合计70项，总投资920.3亿元，隶属市本级投资776亿元</t>
  </si>
  <si>
    <r>
      <rPr>
        <b/>
        <sz val="10"/>
        <color indexed="8"/>
        <rFont val="宋体"/>
        <charset val="134"/>
      </rPr>
      <t>（一）水环境治理（共19</t>
    </r>
    <r>
      <rPr>
        <b/>
        <sz val="10"/>
        <color indexed="8"/>
        <rFont val="宋体"/>
        <charset val="134"/>
      </rPr>
      <t>项，总投资</t>
    </r>
    <r>
      <rPr>
        <b/>
        <sz val="10"/>
        <color indexed="8"/>
        <rFont val="宋体"/>
        <charset val="134"/>
      </rPr>
      <t>226.7</t>
    </r>
    <r>
      <rPr>
        <b/>
        <sz val="10"/>
        <color indexed="8"/>
        <rFont val="宋体"/>
        <charset val="134"/>
      </rPr>
      <t>亿元，隶属市本级投资</t>
    </r>
    <r>
      <rPr>
        <b/>
        <sz val="10"/>
        <color indexed="8"/>
        <rFont val="宋体"/>
        <charset val="134"/>
      </rPr>
      <t>167.7亿元</t>
    </r>
    <r>
      <rPr>
        <b/>
        <sz val="10"/>
        <color indexed="8"/>
        <rFont val="宋体"/>
        <charset val="134"/>
      </rPr>
      <t>）</t>
    </r>
  </si>
  <si>
    <t>中心市区内沟河及水系综合整治提升工程</t>
  </si>
  <si>
    <t>污水处理</t>
  </si>
  <si>
    <t>泉州市</t>
  </si>
  <si>
    <t>开展湾区中小河流、中心市区内沟河及黑臭水体的综合整治。</t>
  </si>
  <si>
    <t>可申报</t>
  </si>
  <si>
    <t>生态文明建设</t>
  </si>
  <si>
    <t>对泉州市中心城区范围内13条主要内河及其附属水体进行综合整治，包括排洪渠道建设、改造工程及沿街排涝泵站建设和提升，沿河清淤工程，沿河截污工程，初雨调蓄及处理工程，沿河景观绿化带提升工程，沿河夜景照明设施工程；拟先行实施八卦沟段</t>
  </si>
  <si>
    <t>石井</t>
  </si>
  <si>
    <t>海域段设计污水输量为16万吨/日，新建两条并行的D1016mm钢质海底管道，管道终端设置两座扩散器，单条管道长度约13.4km；陆域段管道总长度约21.7km及4座提升泵站</t>
  </si>
  <si>
    <t>北峰污水厂扩建规模为4.5万m³/d。主要建设内容包括：新建CAST生物池，提升泵房，曝气生物滤池，高效沉淀池、深床反硝化滤池、变配电间、污泥浓缩脱水车间等。</t>
  </si>
  <si>
    <t>城东污水厂扩建规模为4.5万m³/d。主要建设内容包括：新建CAST生物池，提升泵房，曝气生物滤池，高效沉淀池、深床反硝化滤池、变配电间、污泥浓缩脱水车间等。</t>
  </si>
  <si>
    <t>市住建局、市城管局、市水务集团</t>
  </si>
  <si>
    <t>东海污水厂扩建规模为2.5万m³/d。主要建设内容包括：新建改良A²O生物池、二沉池、高效沉淀池、深床反硝化滤池、接触消毒池、污泥浓缩池等构筑物。</t>
  </si>
  <si>
    <t>丰泽区、南安市</t>
  </si>
  <si>
    <t>建设污水收集系统和污水处理系统，污水收集系统进行污水主管道及接户管铺设，总长约 6.6万米；污水处理系统建设污水处理站 76 座及配套设施，处理总量为1390吨/日</t>
  </si>
  <si>
    <t>安溪县城乡污水改造提升工程</t>
  </si>
  <si>
    <t>泉州市安溪县</t>
  </si>
  <si>
    <t>新建污水管道、污水提升泵站等</t>
  </si>
  <si>
    <t>全长7.1公里（DN1200）管道以及上升管、喷口等排海管道附属设施。其中陆域段0.14公里，海域段6.96公里。</t>
  </si>
  <si>
    <t>要工程内容包括输水管道和提升泵站改造两部分，中水管道管径为DN200~DN1000，管道总长度14135m</t>
  </si>
  <si>
    <t>永春县城区污水处理厂配套管网工程</t>
  </si>
  <si>
    <t>建设、改造污水管道65公里，</t>
  </si>
  <si>
    <t>重点流域水环境综合治理</t>
  </si>
  <si>
    <t>项目名称改为：永春县城区污水处理厂配套管网三期工程，总投资：10500万元，责任单位：永春县城管局，备注：2019-2021年</t>
  </si>
  <si>
    <t>2022年</t>
  </si>
  <si>
    <t>责任单位：永春县城管局，备注：2022年</t>
  </si>
  <si>
    <t>处理规模2万吨/天，建设泵房、氧化沟、二沉池、高效沉淀池、纤维转盘滤池等，配套管网10公里</t>
  </si>
  <si>
    <t>责任单位：永春县城管局</t>
  </si>
  <si>
    <t>新建改造污水管网60公里。</t>
  </si>
  <si>
    <t>林辋溪清新流域综合整治</t>
  </si>
  <si>
    <t>惠东干渠及现有7座水库生态补水工程、林辋溪干支流河道清淤工程、林辋溪流域沿岸水生态修复，生活污水治理工程（包括螺阳、螺城、辋川及涂寨等乡镇）、工业区污水治理完善工程、生活垃圾治理完善工程、城市面源污染治理工程、农田面源污染治理工程、生态湿地建设工程等</t>
  </si>
  <si>
    <t>安溪县重点河流综合整治项目</t>
  </si>
  <si>
    <t>晋江西溪龙潭溪、金谷溪、参林溪、大坑溪等20km河道综合整治</t>
  </si>
  <si>
    <t>江南组团南高渠两岸整治</t>
  </si>
  <si>
    <t>开展南高渠清淤疏浚，两岸立面美化建设。</t>
  </si>
  <si>
    <t>泉州市城建工程管理咨询有限公司</t>
  </si>
  <si>
    <t>江南组团南低渠两岸整治</t>
  </si>
  <si>
    <t>开展南低渠清淤疏浚，两岸立面美化建设。</t>
  </si>
  <si>
    <t>德化县浐溪水质提标整治工程</t>
  </si>
  <si>
    <t>实施浐溪水质提标整治工程。包括居民生活污水收集管网建设，工业企业污染治理，畜禽养殖污染治理，逐步提升浐溪水质。建设尾厝、冷水坑水质自动监测站2座。</t>
  </si>
  <si>
    <t>（三）环境卫生〔共8项，总投资33.8亿元，，隶属市本级投资19.2亿元）</t>
  </si>
  <si>
    <t>生活垃圾处理规模600吨/天，采用2台处理能力为300吨/天的国内生产的机械炉排炉，汽轮发电机装机容量12MW×1台，配套建设渗滤液处理站、飞灰固化等设施。</t>
  </si>
  <si>
    <t>室仔前垃圾填埋场垃圾回挖综合治理项目</t>
  </si>
  <si>
    <t>利用5-10年的时间逐步将室仔前填埋场垃圾重新开挖处置，彻底解决场内垃圾的污染问题，实现场地的重新开发利用。</t>
  </si>
  <si>
    <t>江南片区大型垃圾转运站工程</t>
  </si>
  <si>
    <t>规划建设大型垃圾转运站一座，用地约50亩，设计处理能力约1000吨/日。</t>
  </si>
  <si>
    <t>餐厨垃圾处理建设项目</t>
  </si>
  <si>
    <t>建设规模：项目总用地面积18902.25平方米，建筑面积6765.48平方米，餐厨垃圾处理总规模为300吨/日，废弃油脂处理总规模30吨/日，考虑到餐厨垃圾收集率提升需要一个过程，该项目分两期建设，其中一期垃圾处理规模150吨/日，废弃油脂处理总规模30吨/日；二期垃圾处理规模150吨/日。建设内容：餐厨垃圾预处理车间、污水处理车间、沼气发电机房、餐厨垃圾处理设备、污水处理设备、管道工程、厂内道路及绿化工程。</t>
  </si>
  <si>
    <t>对灵源站等13个垃圾转运站进行改造提升，包括部分站点原址拆除重新建设，站点宿舍楼及操作车间、场地等建筑物及其配套设施装修改造、采购压缩设备及转运车等。</t>
  </si>
  <si>
    <t>省新镇</t>
  </si>
  <si>
    <t>园区外新建回收站102个、回收点1000个，分拣中心12个；建设500多个集展、贸、销为一体的特色商铺，配套建设再生资源公共循环消费信息平台</t>
  </si>
  <si>
    <t>惠安县山霞镇</t>
  </si>
  <si>
    <t>现有垃圾焚烧发电厂的基础上，高标准高起点规划建设餐厨垃圾处理设施，占地面积约为20亩，总规模150吨/日，分两期建设。</t>
  </si>
  <si>
    <t>安溪</t>
  </si>
  <si>
    <r>
      <rPr>
        <b/>
        <sz val="10"/>
        <color indexed="8"/>
        <rFont val="宋体"/>
        <charset val="134"/>
      </rPr>
      <t>（五）城市更新（共7项，总投资115.7亿元，隶属市本级投资99.1亿元</t>
    </r>
    <r>
      <rPr>
        <b/>
        <sz val="10"/>
        <color indexed="8"/>
        <rFont val="宋体"/>
        <charset val="134"/>
      </rPr>
      <t>）</t>
    </r>
  </si>
  <si>
    <t>改造55个老旧小区，共涉及8114户、210栋、108.64万平方米。</t>
  </si>
  <si>
    <t>保障性安居工程</t>
  </si>
  <si>
    <t>总投资修改为：23765.3万元</t>
  </si>
  <si>
    <t>改造58个老旧小区，共涉及8041户、360栋、86.87万平方米。</t>
  </si>
  <si>
    <t>总投资修改为：26814万元</t>
  </si>
  <si>
    <t>台商</t>
  </si>
  <si>
    <t>B区占地约25.6亩，总建筑面积约6.42万平方米，地上建筑面积约4.72万平方米，地下建筑面积约1.7万平方米，建设6栋15-17层住宅及配套设施</t>
  </si>
  <si>
    <t>德化</t>
  </si>
  <si>
    <r>
      <rPr>
        <b/>
        <sz val="10"/>
        <color indexed="8"/>
        <rFont val="宋体"/>
        <charset val="134"/>
      </rPr>
      <t>（六）排水（共17</t>
    </r>
    <r>
      <rPr>
        <b/>
        <sz val="10"/>
        <color indexed="8"/>
        <rFont val="宋体"/>
        <charset val="134"/>
      </rPr>
      <t>项，总投资</t>
    </r>
    <r>
      <rPr>
        <b/>
        <sz val="10"/>
        <color indexed="8"/>
        <rFont val="宋体"/>
        <charset val="134"/>
      </rPr>
      <t>225.9</t>
    </r>
    <r>
      <rPr>
        <b/>
        <sz val="10"/>
        <color indexed="8"/>
        <rFont val="宋体"/>
        <charset val="134"/>
      </rPr>
      <t>亿元，隶属市本级投资</t>
    </r>
    <r>
      <rPr>
        <b/>
        <sz val="10"/>
        <color indexed="8"/>
        <rFont val="宋体"/>
        <charset val="134"/>
      </rPr>
      <t>198.4</t>
    </r>
    <r>
      <rPr>
        <b/>
        <sz val="10"/>
        <color indexed="8"/>
        <rFont val="宋体"/>
        <charset val="134"/>
      </rPr>
      <t>亿元）</t>
    </r>
  </si>
  <si>
    <t>晋江流域排水防涝项目</t>
  </si>
  <si>
    <t>晋江防洪工程（二期）</t>
  </si>
  <si>
    <t>建设堤防34.5公里，水闸10座，排水涵洞13座。</t>
  </si>
  <si>
    <t>2017年7月</t>
  </si>
  <si>
    <t>排水设施</t>
  </si>
  <si>
    <t>总投资为“70146万元”</t>
  </si>
  <si>
    <t>晋江防洪工程（三期）</t>
  </si>
  <si>
    <t>建设堤防总长34.4公里。</t>
  </si>
  <si>
    <t>安溪防洪治理项目</t>
  </si>
  <si>
    <t>晋江西溪安溪城关中标河段、龙门溪、蓝溪河道15km堤防建设</t>
  </si>
  <si>
    <t>晋江下游河道</t>
  </si>
  <si>
    <t>下游河道生态修复工程</t>
  </si>
  <si>
    <t>晋江下游河道生态修复范围为金鸡拦河闸至入海口河段，长度19km。包括湿地公园和慢行系统建设，绿化景观提升，休闲文化广场建设，以及低水驳岸、河道疏浚、岸滩生态修复等。</t>
  </si>
  <si>
    <t>项目名称改为“晋江下游河道生态修复工程”、总投资改为“180000万元”、责任单位改为“市水利局、水务集团”</t>
  </si>
  <si>
    <t>西华洋滞洪湖工程</t>
  </si>
  <si>
    <t>滞洪区工程，包括：西华、招联和桃源三个滞洪区以及西华渠、美园渠、井山渠等渠道。其中涉及铁路的区域根据实际情况适时启动，不属于本次计划范围内。</t>
  </si>
  <si>
    <t>仙塘滞洪区工程一期</t>
  </si>
  <si>
    <t>规划仙塘滞洪区位于泰康路旁的仙塘村，预留面积1590亩，规划预留面积106公顷。拟建滞洪区面积为130公顷，分期建设。</t>
  </si>
  <si>
    <t>2024.12</t>
  </si>
  <si>
    <t xml:space="preserve">市住建局
市城管局
</t>
  </si>
  <si>
    <t>1.新建霞洲排涝泵闸，出水口总净宽14.0米，设计排洪流量30立方米/秒；2.新建排洪渠（井美街—霞洲泵闸），采用明渠长635.5米、宽14米、高4.5米。3.井美街—江滨南路段排洪渠两岸及繁荣渠下游段两岸新建雨水管与截污管道工程。</t>
  </si>
  <si>
    <t xml:space="preserve">
市住建局
市城管局
市水务集团</t>
  </si>
  <si>
    <t>法石排涝泵站工程</t>
  </si>
  <si>
    <t>项目即将完工，建议不再报中央预算。</t>
  </si>
  <si>
    <t>项目控制流域面积968平方公里，正常蓄水位288米，水库总库容5.44亿立方米，电站装机容量5.7万千瓦；大坝坝型为碾压混凝土重力坝，最大坝高106米，建设拦河大坝、引水系统、发电厂房、过鱼建筑物等。</t>
  </si>
  <si>
    <t>责任单位改为“市水利局、水务集团”</t>
  </si>
  <si>
    <t>长卿镇流域整治工程</t>
  </si>
  <si>
    <t>南洋、祥泉、玉湖等村及流域两边溪堤建设及绿化</t>
  </si>
  <si>
    <t>编号45乌石滞洪区范围内现规划基本农田面积约为200亩，如开展建设，需对基本农田进行调整，建议将本项目移出“附表1：拟报中央预算内投资建设项目表”</t>
  </si>
  <si>
    <t>洛阳江流域排水防涝项目</t>
  </si>
  <si>
    <t>浔美滞洪湖景观公园</t>
  </si>
  <si>
    <t>总用地面积116695平方米，绿地面积35413平方米，硬质铺装14626平方米，滞洪面积66040平方米，建筑占地面积614平方米。包括景观工程、土方外运、护岸工程、管理用房等工程，</t>
  </si>
  <si>
    <t>市住建局
市城管局
市城建集团</t>
  </si>
  <si>
    <t>整治2公里水系、约100亩滞洪湖</t>
  </si>
  <si>
    <t>1#山塘以南地块排洪渠长390m,尺寸0.8*1m，1#山塘以北地块排洪渠长905m，尺寸1*1.5m,跨西环路箱涵出口渠道长151m,尺寸4*1.5m</t>
  </si>
  <si>
    <t>总长420m，宽6m，末端接入大河溪</t>
  </si>
  <si>
    <t>2021-2023</t>
  </si>
  <si>
    <t>丰泽区、鲤城区、洛江区</t>
  </si>
  <si>
    <t>中心市区污水、雨水管网及其设施，排污、排涝设施的提升改造以及智能化综合管理系统建设等。</t>
  </si>
  <si>
    <t>（七）古城提质（共19项，总投资318.2亿元，隶属市本级投资291.7亿元）</t>
  </si>
  <si>
    <t>中山路历史文化街区综合提升工程</t>
  </si>
  <si>
    <t>古城提质</t>
  </si>
  <si>
    <t>古城街巷综合提升项目</t>
  </si>
  <si>
    <t>对中山路周边通政巷、花巷等29条古城街巷建筑立面及景观进行整治提升。</t>
  </si>
  <si>
    <t>文化旅游提升工程</t>
  </si>
  <si>
    <t>夜景提升工程</t>
  </si>
  <si>
    <t>夜景提升，包括街巷、城垣，文保单位、历史建筑等夜景提升工程。</t>
  </si>
  <si>
    <t>重点文保单位、历史建筑修缮保护与环境提升工程</t>
  </si>
  <si>
    <t>对重要的文保单位和历史建筑进行修缮、维护，周边环境提升。</t>
  </si>
  <si>
    <t>城南历史文化街区综合提升工程</t>
  </si>
  <si>
    <t>泉州聚宝城南文化街区提升工程</t>
  </si>
  <si>
    <t>项目以街区修缮更新为主，建设内容包括道路基础设施建设、建筑物立面景观改造提升和南环城河内濠沟水系的整治，使之成为全市乃至全省、全国最具影响力的一张“海丝”文化品牌。</t>
  </si>
  <si>
    <t>策划</t>
  </si>
  <si>
    <t>西街历史文化街区综合提升工程</t>
  </si>
  <si>
    <t>西街——龙头山文化片区综合提升工程</t>
  </si>
  <si>
    <t>包括龙头山片区、西街历史文化街区范围，连通龙头山至西街西段，街区内部的修缮更新，包括全段U型面整治提升、道路基础设施建设、建筑立面、景观环境提升。</t>
  </si>
  <si>
    <t>对西街东段地下管线整体提升，通过道路断面铺装和海绵化工程，对两侧广告进行综合整治，植入城市家具，扮靓夜景；实施步行化改造，恢复“水井”，再现“市井十洲人”景象。</t>
  </si>
  <si>
    <t>22个申遗点提升工程</t>
  </si>
  <si>
    <t>对22个申遗点及周边环境进行再提升。</t>
  </si>
  <si>
    <t>正在进行项目设计等前期工作</t>
  </si>
  <si>
    <t>分四批次进行施工改造</t>
  </si>
  <si>
    <t>对古城内部主要背街小巷的建筑立面和环境景观进行整治提升。</t>
  </si>
  <si>
    <t>建议删除，丰州没有南大街，且暂无历史文化街区。</t>
  </si>
  <si>
    <t>项目所在地位于德化县中心城区，建设内容包括德化红旗瓷厂历史风貌区保护提升工程一期、二期。德化红旗瓷厂历史风貌区保护提升工程一期总用地面积24412.41平方米，总建筑面积9775平方米。二期规划用地面积152052.95 平方米，总建筑面积120494.25平方米。</t>
  </si>
  <si>
    <t>丰州古镇片区</t>
  </si>
  <si>
    <t>对丰州古镇进行综合整治提升，打造文化旅游古镇。</t>
  </si>
  <si>
    <t>PPP前期工作</t>
  </si>
  <si>
    <t>责任单位（指导单位）</t>
  </si>
  <si>
    <t xml:space="preserve">合计57项，总投资1870.2亿元 </t>
  </si>
  <si>
    <t>（一）交通（共28项，总投资1062.8亿元）</t>
  </si>
  <si>
    <t>泉州港石狮航运中心</t>
  </si>
  <si>
    <t>总投资修改为：25400万元，责任单位：泉州市交通运输局、市住建局</t>
  </si>
  <si>
    <t>总投资修改为：220500万元，责任单位：泉州市交通运输局、市住建局</t>
  </si>
  <si>
    <t>总投资修改为：402000万元，责任单位：泉州市交通运输局、市住建局</t>
  </si>
  <si>
    <t>武荣大桥工程</t>
  </si>
  <si>
    <t>安溪县“大三环”建设项目</t>
  </si>
  <si>
    <t>泉东大道（百东大道）高铁段（杏秀路-南北大道）</t>
  </si>
  <si>
    <t>泉州市二重环湾快速路(石狮段)新建工程</t>
  </si>
  <si>
    <t>石狮市城市建设有限公司</t>
  </si>
  <si>
    <t>“大白濑”附属设施建设项目</t>
  </si>
  <si>
    <t>南外环路</t>
  </si>
  <si>
    <t>启动“二重环湾”建设</t>
  </si>
  <si>
    <t>市新城办、市档案馆、泉州城建集团</t>
  </si>
  <si>
    <t>建议删除，理由如下：1.根据《城乡基础设施建设与管理十四五规划》（征求意见稿）第四章第二点，省级重点项目的条件为“城际（市）轨道交通、综合交通枢纽工程、城市特大桥隧、总投资 10 亿元以上城市主干道、总投资 1 亿以上的公共停车场”，但泉州市档案综合大楼及立体停车楼项目中的停车场所占投资约为8000万，未达到省级重点项目的申报条件。
2. 泉州市档案综合大楼及立体停车楼项目根据可行性研究报告评审会议专家意见：“停车楼的停、取车时间较长，会影响周边交通的顺畅，应减少停车位的数量”。目前，拟根据实际停车位需求，减少停车位及建设规模，停车场计划投资有所调整。</t>
  </si>
  <si>
    <t>（二）供水（共2项，总投资5.6亿元）</t>
  </si>
  <si>
    <t>（三）污水（共15项，总投资529.7亿元）</t>
  </si>
  <si>
    <t>市住建局、城管局、水务集团</t>
  </si>
  <si>
    <t>市城管局、水务集团</t>
  </si>
  <si>
    <t>泉州环湾水环境综合整治项目</t>
  </si>
  <si>
    <t>“两溪一湾”安全生态水系统综合整治工程（一期）PPP项目</t>
  </si>
  <si>
    <t>泉州市蓝色海湾综合整治行动项目</t>
  </si>
  <si>
    <t>泉州湾海域项目</t>
  </si>
  <si>
    <t>丰泽区、台商区</t>
  </si>
  <si>
    <t>安海湾海域项目</t>
  </si>
  <si>
    <t>泉港区郭厝溪流域整治工程</t>
  </si>
  <si>
    <t>目前已办理用地预审，正在进行专项规划编制和临时用地审批，后续相关手续办理时间尚未明确，建议将泉港区郭厝溪流域综合整治工程和水体整治工程移出省重点项目</t>
  </si>
  <si>
    <t>（四）环境卫生（共1项，总投资5.6亿元）</t>
  </si>
  <si>
    <t>（五）燃气（共2项，总投资71.4亿元）</t>
  </si>
  <si>
    <t>泉州市城管局、泉州市燃气有限公司</t>
  </si>
  <si>
    <t>责任单位调整为：泉州市城管局。</t>
  </si>
  <si>
    <t>（六）园林绿化（共4项，总投资61亿）</t>
  </si>
  <si>
    <t>生态连绵带项目</t>
  </si>
  <si>
    <t>（七）城市更新（共2项，总投资108.2亿元）</t>
  </si>
  <si>
    <t>续建　</t>
  </si>
  <si>
    <t>（八）排水防涝（共3项，总投资25.9亿元）</t>
  </si>
  <si>
    <t>市住建局、泉州城建集团</t>
  </si>
  <si>
    <t>晋江流域（安溪）防洪治理项目</t>
  </si>
</sst>
</file>

<file path=xl/styles.xml><?xml version="1.0" encoding="utf-8"?>
<styleSheet xmlns="http://schemas.openxmlformats.org/spreadsheetml/2006/main">
  <numFmts count="15">
    <numFmt numFmtId="42" formatCode="_ &quot;￥&quot;* #,##0_ ;_ &quot;￥&quot;* \-#,##0_ ;_ &quot;￥&quot;* &quot;-&quot;_ ;_ @_ "/>
    <numFmt numFmtId="176" formatCode="0.0_ "/>
    <numFmt numFmtId="177" formatCode="0.00_ "/>
    <numFmt numFmtId="41" formatCode="_ * #,##0_ ;_ * \-#,##0_ ;_ * &quot;-&quot;_ ;_ @_ "/>
    <numFmt numFmtId="44" formatCode="_ &quot;￥&quot;* #,##0.00_ ;_ &quot;￥&quot;* \-#,##0.00_ ;_ &quot;￥&quot;* &quot;-&quot;??_ ;_ @_ "/>
    <numFmt numFmtId="178" formatCode="0_);[Red]\(0\)"/>
    <numFmt numFmtId="43" formatCode="_ * #,##0.00_ ;_ * \-#,##0.00_ ;_ * &quot;-&quot;??_ ;_ @_ "/>
    <numFmt numFmtId="179" formatCode="0.0_);[Red]\(0.0\)"/>
    <numFmt numFmtId="180" formatCode="0.00_);[Red]\(0.00\)"/>
    <numFmt numFmtId="181" formatCode="#,##0_ "/>
    <numFmt numFmtId="182" formatCode="0.00;[Red]0.00"/>
    <numFmt numFmtId="183" formatCode="0_ "/>
    <numFmt numFmtId="184" formatCode="yyyy&quot;年&quot;m&quot;月&quot;;@"/>
    <numFmt numFmtId="185" formatCode="0;[Red]0"/>
    <numFmt numFmtId="186" formatCode="0.0000_ "/>
  </numFmts>
  <fonts count="53">
    <font>
      <sz val="11"/>
      <color indexed="8"/>
      <name val="宋体"/>
      <charset val="134"/>
    </font>
    <font>
      <b/>
      <sz val="11"/>
      <color indexed="8"/>
      <name val="宋体"/>
      <charset val="134"/>
    </font>
    <font>
      <b/>
      <sz val="12"/>
      <color indexed="8"/>
      <name val="宋体"/>
      <charset val="134"/>
    </font>
    <font>
      <sz val="12"/>
      <color indexed="8"/>
      <name val="宋体"/>
      <charset val="134"/>
    </font>
    <font>
      <sz val="12"/>
      <name val="宋体"/>
      <charset val="134"/>
    </font>
    <font>
      <sz val="10"/>
      <color indexed="8"/>
      <name val="宋体"/>
      <charset val="134"/>
    </font>
    <font>
      <sz val="12"/>
      <color indexed="10"/>
      <name val="宋体"/>
      <charset val="134"/>
    </font>
    <font>
      <sz val="11"/>
      <name val="宋体"/>
      <charset val="134"/>
    </font>
    <font>
      <sz val="20"/>
      <color indexed="8"/>
      <name val="黑体"/>
      <charset val="134"/>
    </font>
    <font>
      <b/>
      <sz val="10"/>
      <color indexed="8"/>
      <name val="宋体"/>
      <charset val="134"/>
    </font>
    <font>
      <sz val="10"/>
      <name val="宋体"/>
      <charset val="134"/>
    </font>
    <font>
      <sz val="11"/>
      <color indexed="60"/>
      <name val="宋体"/>
      <charset val="134"/>
    </font>
    <font>
      <b/>
      <sz val="10.5"/>
      <color indexed="8"/>
      <name val="宋体"/>
      <charset val="134"/>
    </font>
    <font>
      <sz val="10"/>
      <color indexed="10"/>
      <name val="宋体"/>
      <charset val="134"/>
    </font>
    <font>
      <sz val="10"/>
      <color indexed="10"/>
      <name val="方正仿宋简体"/>
      <charset val="134"/>
    </font>
    <font>
      <sz val="9"/>
      <name val="宋体"/>
      <charset val="134"/>
    </font>
    <font>
      <sz val="10"/>
      <name val="方正仿宋简体"/>
      <charset val="134"/>
    </font>
    <font>
      <sz val="10.5"/>
      <color indexed="8"/>
      <name val="仿宋"/>
      <charset val="134"/>
    </font>
    <font>
      <sz val="10.5"/>
      <name val="仿宋"/>
      <charset val="134"/>
    </font>
    <font>
      <sz val="10.5"/>
      <color indexed="10"/>
      <name val="仿宋"/>
      <charset val="134"/>
    </font>
    <font>
      <b/>
      <sz val="10.5"/>
      <color indexed="8"/>
      <name val="黑体"/>
      <charset val="134"/>
    </font>
    <font>
      <sz val="11"/>
      <color indexed="10"/>
      <name val="宋体"/>
      <charset val="134"/>
    </font>
    <font>
      <sz val="10.5"/>
      <color indexed="25"/>
      <name val="仿宋"/>
      <charset val="134"/>
    </font>
    <font>
      <b/>
      <sz val="10.5"/>
      <color indexed="8"/>
      <name val="仿宋"/>
      <charset val="134"/>
    </font>
    <font>
      <b/>
      <sz val="11"/>
      <name val="宋体"/>
      <charset val="134"/>
    </font>
    <font>
      <sz val="14"/>
      <name val="黑体"/>
      <charset val="134"/>
    </font>
    <font>
      <sz val="16"/>
      <color indexed="8"/>
      <name val="黑体"/>
      <charset val="134"/>
    </font>
    <font>
      <sz val="20"/>
      <color indexed="8"/>
      <name val="方正小标宋简体"/>
      <charset val="134"/>
    </font>
    <font>
      <sz val="10"/>
      <name val="微软雅黑"/>
      <charset val="134"/>
    </font>
    <font>
      <sz val="10.5"/>
      <color indexed="8"/>
      <name val="宋体"/>
      <charset val="134"/>
    </font>
    <font>
      <sz val="11"/>
      <color indexed="9"/>
      <name val="宋体"/>
      <charset val="0"/>
    </font>
    <font>
      <sz val="11"/>
      <color indexed="8"/>
      <name val="宋体"/>
      <charset val="0"/>
    </font>
    <font>
      <b/>
      <sz val="15"/>
      <color indexed="62"/>
      <name val="宋体"/>
      <charset val="134"/>
    </font>
    <font>
      <sz val="10"/>
      <name val="Helv"/>
      <charset val="134"/>
    </font>
    <font>
      <b/>
      <sz val="11"/>
      <color indexed="9"/>
      <name val="宋体"/>
      <charset val="0"/>
    </font>
    <font>
      <sz val="11"/>
      <color indexed="17"/>
      <name val="宋体"/>
      <charset val="0"/>
    </font>
    <font>
      <sz val="10"/>
      <name val="Helv"/>
      <charset val="0"/>
    </font>
    <font>
      <sz val="11"/>
      <color indexed="62"/>
      <name val="宋体"/>
      <charset val="0"/>
    </font>
    <font>
      <b/>
      <sz val="11"/>
      <color indexed="63"/>
      <name val="宋体"/>
      <charset val="0"/>
    </font>
    <font>
      <sz val="11"/>
      <color indexed="60"/>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3"/>
      <color indexed="62"/>
      <name val="宋体"/>
      <charset val="134"/>
    </font>
    <font>
      <sz val="11"/>
      <color indexed="52"/>
      <name val="宋体"/>
      <charset val="0"/>
    </font>
    <font>
      <b/>
      <sz val="11"/>
      <color indexed="8"/>
      <name val="宋体"/>
      <charset val="0"/>
    </font>
    <font>
      <b/>
      <sz val="11"/>
      <color indexed="52"/>
      <name val="宋体"/>
      <charset val="0"/>
    </font>
    <font>
      <sz val="10.5"/>
      <name val="宋体"/>
      <charset val="134"/>
    </font>
    <font>
      <vertAlign val="superscript"/>
      <sz val="10"/>
      <color indexed="10"/>
      <name val="宋体"/>
      <charset val="134"/>
    </font>
    <font>
      <vertAlign val="superscript"/>
      <sz val="11"/>
      <name val="宋体"/>
      <charset val="134"/>
    </font>
  </fonts>
  <fills count="21">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indexed="46"/>
        <bgColor indexed="64"/>
      </patternFill>
    </fill>
    <fill>
      <patternFill patternType="solid">
        <fgColor indexed="51"/>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55"/>
        <bgColor indexed="64"/>
      </patternFill>
    </fill>
    <fill>
      <patternFill patternType="solid">
        <fgColor indexed="42"/>
        <bgColor indexed="64"/>
      </patternFill>
    </fill>
    <fill>
      <patternFill patternType="solid">
        <fgColor indexed="31"/>
        <bgColor indexed="64"/>
      </patternFill>
    </fill>
    <fill>
      <patternFill patternType="solid">
        <fgColor indexed="53"/>
        <bgColor indexed="64"/>
      </patternFill>
    </fill>
    <fill>
      <patternFill patternType="solid">
        <fgColor indexed="27"/>
        <bgColor indexed="64"/>
      </patternFill>
    </fill>
    <fill>
      <patternFill patternType="solid">
        <fgColor indexed="26"/>
        <bgColor indexed="64"/>
      </patternFill>
    </fill>
    <fill>
      <patternFill patternType="solid">
        <fgColor indexed="57"/>
        <bgColor indexed="64"/>
      </patternFill>
    </fill>
    <fill>
      <patternFill patternType="solid">
        <fgColor indexed="25"/>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8"/>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8"/>
      </right>
      <top/>
      <bottom style="medium">
        <color auto="1"/>
      </bottom>
      <diagonal/>
    </border>
    <border>
      <left/>
      <right/>
      <top style="medium">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style="thin">
        <color auto="1"/>
      </right>
      <top/>
      <bottom style="thin">
        <color auto="1"/>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68">
    <xf numFmtId="0" fontId="0" fillId="0" borderId="0" applyBorder="0">
      <alignment vertical="center"/>
    </xf>
    <xf numFmtId="42" fontId="0" fillId="0" borderId="0" applyFont="0" applyFill="0" applyBorder="0" applyAlignment="0" applyProtection="0">
      <alignment vertical="center"/>
    </xf>
    <xf numFmtId="0" fontId="4" fillId="0" borderId="0" applyBorder="0">
      <alignment vertical="center"/>
    </xf>
    <xf numFmtId="0" fontId="31" fillId="15" borderId="0" applyNumberFormat="0" applyBorder="0" applyAlignment="0" applyProtection="0">
      <alignment vertical="center"/>
    </xf>
    <xf numFmtId="0" fontId="37" fillId="10" borderId="5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9" fillId="12" borderId="0" applyNumberFormat="0" applyBorder="0" applyAlignment="0" applyProtection="0">
      <alignment vertical="center"/>
    </xf>
    <xf numFmtId="43" fontId="0" fillId="0" borderId="0" applyFont="0" applyFill="0" applyBorder="0" applyAlignment="0" applyProtection="0">
      <alignment vertical="center"/>
    </xf>
    <xf numFmtId="0" fontId="30" fillId="9"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8" borderId="52" applyNumberFormat="0" applyFont="0" applyAlignment="0" applyProtection="0">
      <alignment vertical="center"/>
    </xf>
    <xf numFmtId="0" fontId="0" fillId="0" borderId="0" applyBorder="0">
      <alignment vertical="center"/>
    </xf>
    <xf numFmtId="0" fontId="30" fillId="12"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pplyBorder="0">
      <alignment vertical="center"/>
    </xf>
    <xf numFmtId="0" fontId="44" fillId="0" borderId="0" applyNumberFormat="0" applyFill="0" applyBorder="0" applyAlignment="0" applyProtection="0">
      <alignment vertical="center"/>
    </xf>
    <xf numFmtId="0" fontId="4" fillId="0" borderId="0" applyBorder="0">
      <alignment vertical="center"/>
    </xf>
    <xf numFmtId="0" fontId="45" fillId="0" borderId="0" applyNumberFormat="0" applyFill="0" applyBorder="0" applyAlignment="0" applyProtection="0">
      <alignment vertical="center"/>
    </xf>
    <xf numFmtId="0" fontId="4" fillId="0" borderId="0" applyBorder="0">
      <alignment vertical="center"/>
    </xf>
    <xf numFmtId="0" fontId="32" fillId="0" borderId="48" applyNumberFormat="0" applyFill="0" applyAlignment="0" applyProtection="0">
      <alignment vertical="center"/>
    </xf>
    <xf numFmtId="0" fontId="0" fillId="0" borderId="0" applyBorder="0">
      <alignment vertical="center"/>
    </xf>
    <xf numFmtId="0" fontId="46" fillId="0" borderId="48" applyNumberFormat="0" applyFill="0" applyAlignment="0" applyProtection="0">
      <alignment vertical="center"/>
    </xf>
    <xf numFmtId="0" fontId="30" fillId="9" borderId="0" applyNumberFormat="0" applyBorder="0" applyAlignment="0" applyProtection="0">
      <alignment vertical="center"/>
    </xf>
    <xf numFmtId="0" fontId="42" fillId="0" borderId="54" applyNumberFormat="0" applyFill="0" applyAlignment="0" applyProtection="0">
      <alignment vertical="center"/>
    </xf>
    <xf numFmtId="0" fontId="30" fillId="7" borderId="0" applyNumberFormat="0" applyBorder="0" applyAlignment="0" applyProtection="0">
      <alignment vertical="center"/>
    </xf>
    <xf numFmtId="0" fontId="38" fillId="6" borderId="51" applyNumberFormat="0" applyAlignment="0" applyProtection="0">
      <alignment vertical="center"/>
    </xf>
    <xf numFmtId="0" fontId="49" fillId="6" borderId="50" applyNumberFormat="0" applyAlignment="0" applyProtection="0">
      <alignment vertical="center"/>
    </xf>
    <xf numFmtId="0" fontId="34" fillId="13" borderId="49" applyNumberFormat="0" applyAlignment="0" applyProtection="0">
      <alignment vertical="center"/>
    </xf>
    <xf numFmtId="0" fontId="31" fillId="10" borderId="0" applyNumberFormat="0" applyBorder="0" applyAlignment="0" applyProtection="0">
      <alignment vertical="center"/>
    </xf>
    <xf numFmtId="0" fontId="30" fillId="3" borderId="0" applyNumberFormat="0" applyBorder="0" applyAlignment="0" applyProtection="0">
      <alignment vertical="center"/>
    </xf>
    <xf numFmtId="0" fontId="47" fillId="0" borderId="53" applyNumberFormat="0" applyFill="0" applyAlignment="0" applyProtection="0">
      <alignment vertical="center"/>
    </xf>
    <xf numFmtId="0" fontId="48" fillId="0" borderId="55" applyNumberFormat="0" applyFill="0" applyAlignment="0" applyProtection="0">
      <alignment vertical="center"/>
    </xf>
    <xf numFmtId="0" fontId="36" fillId="0" borderId="0" applyBorder="0">
      <alignment vertical="center"/>
    </xf>
    <xf numFmtId="0" fontId="4" fillId="0" borderId="0" applyBorder="0">
      <alignment vertical="center"/>
    </xf>
    <xf numFmtId="0" fontId="35" fillId="14" borderId="0" applyNumberFormat="0" applyBorder="0" applyAlignment="0" applyProtection="0">
      <alignment vertical="center"/>
    </xf>
    <xf numFmtId="0" fontId="39" fillId="4" borderId="0" applyNumberFormat="0" applyBorder="0" applyAlignment="0" applyProtection="0">
      <alignment vertical="center"/>
    </xf>
    <xf numFmtId="0" fontId="31" fillId="17" borderId="0" applyNumberFormat="0" applyBorder="0" applyAlignment="0" applyProtection="0">
      <alignment vertical="center"/>
    </xf>
    <xf numFmtId="0" fontId="30" fillId="11" borderId="0" applyNumberFormat="0" applyBorder="0" applyAlignment="0" applyProtection="0">
      <alignment vertical="center"/>
    </xf>
    <xf numFmtId="0" fontId="31" fillId="15"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11" borderId="0" applyNumberFormat="0" applyBorder="0" applyAlignment="0" applyProtection="0">
      <alignment vertical="center"/>
    </xf>
    <xf numFmtId="0" fontId="31" fillId="9"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31" fillId="10" borderId="0" applyNumberFormat="0" applyBorder="0" applyAlignment="0" applyProtection="0">
      <alignment vertical="center"/>
    </xf>
    <xf numFmtId="0" fontId="30" fillId="10" borderId="0" applyNumberFormat="0" applyBorder="0" applyAlignment="0" applyProtection="0">
      <alignment vertical="center"/>
    </xf>
    <xf numFmtId="0" fontId="4" fillId="0" borderId="0" applyBorder="0">
      <alignment vertical="center"/>
    </xf>
    <xf numFmtId="0" fontId="33" fillId="0" borderId="0" applyBorder="0">
      <alignment vertical="center"/>
    </xf>
    <xf numFmtId="0" fontId="0" fillId="0" borderId="0" applyBorder="0">
      <alignment vertical="center"/>
    </xf>
    <xf numFmtId="0" fontId="0" fillId="0" borderId="0" applyBorder="0">
      <alignment vertical="center"/>
    </xf>
    <xf numFmtId="0" fontId="4" fillId="0" borderId="0" applyBorder="0">
      <alignment vertical="center"/>
    </xf>
    <xf numFmtId="0" fontId="4" fillId="0" borderId="0" applyBorder="0">
      <alignment vertical="center"/>
    </xf>
    <xf numFmtId="0" fontId="4" fillId="0" borderId="0" applyBorder="0">
      <alignment vertical="center"/>
    </xf>
    <xf numFmtId="0" fontId="4" fillId="0" borderId="0" applyBorder="0">
      <alignment vertical="center"/>
    </xf>
    <xf numFmtId="0" fontId="4" fillId="0" borderId="0" applyBorder="0">
      <alignment vertical="center"/>
    </xf>
    <xf numFmtId="0" fontId="4" fillId="0" borderId="0" applyBorder="0">
      <alignment vertical="center"/>
    </xf>
    <xf numFmtId="0" fontId="4" fillId="0" borderId="0" applyBorder="0">
      <alignment vertical="center"/>
    </xf>
  </cellStyleXfs>
  <cellXfs count="1041">
    <xf numFmtId="0" fontId="0" fillId="0" borderId="0" xfId="0" applyAlignment="1"/>
    <xf numFmtId="0" fontId="1" fillId="0" borderId="0" xfId="0" applyFont="1" applyFill="1" applyAlignment="1">
      <alignment vertical="center"/>
    </xf>
    <xf numFmtId="0" fontId="0" fillId="0" borderId="0" xfId="0" applyAlignment="1">
      <alignment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4" fillId="2" borderId="7" xfId="0" applyFont="1" applyFill="1" applyBorder="1" applyAlignment="1">
      <alignment horizontal="center" vertical="center" wrapText="1"/>
    </xf>
    <xf numFmtId="0" fontId="3" fillId="0" borderId="6" xfId="0" applyFont="1" applyBorder="1" applyAlignment="1">
      <alignment horizontal="left" vertical="center" wrapText="1"/>
    </xf>
    <xf numFmtId="0" fontId="0" fillId="0" borderId="0" xfId="0" applyFont="1" applyAlignment="1">
      <alignment wrapText="1"/>
    </xf>
    <xf numFmtId="0" fontId="3" fillId="0" borderId="6" xfId="0" applyFont="1" applyBorder="1" applyAlignment="1">
      <alignment horizontal="left" vertical="center"/>
    </xf>
    <xf numFmtId="0" fontId="5" fillId="0" borderId="0" xfId="0" applyFont="1" applyFill="1" applyAlignment="1">
      <alignmen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0" borderId="0" xfId="0" applyFont="1" applyAlignment="1"/>
    <xf numFmtId="0" fontId="6"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2" fillId="0" borderId="8" xfId="0" applyFont="1" applyBorder="1" applyAlignment="1">
      <alignment horizontal="left" vertical="center" wrapText="1"/>
    </xf>
    <xf numFmtId="0" fontId="3" fillId="0" borderId="0" xfId="0" applyFont="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Fill="1" applyBorder="1" applyAlignment="1">
      <alignment vertical="center"/>
    </xf>
    <xf numFmtId="0" fontId="0" fillId="0" borderId="0" xfId="15" applyFill="1" applyAlignment="1"/>
    <xf numFmtId="0" fontId="5"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178" fontId="0" fillId="0" borderId="0" xfId="0" applyNumberFormat="1" applyFill="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8" fillId="0" borderId="13" xfId="15" applyFont="1" applyFill="1" applyBorder="1" applyAlignment="1">
      <alignment horizontal="center"/>
    </xf>
    <xf numFmtId="0" fontId="8" fillId="0" borderId="12" xfId="15"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178" fontId="9" fillId="0" borderId="15" xfId="0" applyNumberFormat="1" applyFont="1" applyFill="1" applyBorder="1" applyAlignment="1">
      <alignment horizontal="left" vertical="center"/>
    </xf>
    <xf numFmtId="178" fontId="9" fillId="0" borderId="15" xfId="0" applyNumberFormat="1" applyFont="1" applyFill="1" applyBorder="1" applyAlignment="1">
      <alignment horizontal="center" vertical="center" wrapText="1"/>
    </xf>
    <xf numFmtId="0" fontId="9" fillId="0" borderId="13" xfId="0" applyNumberFormat="1"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0" borderId="13"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5" fillId="0" borderId="16" xfId="67" applyFont="1" applyFill="1" applyBorder="1" applyAlignment="1">
      <alignment vertical="center" wrapText="1"/>
    </xf>
    <xf numFmtId="0" fontId="5" fillId="0" borderId="16" xfId="59" applyFont="1" applyFill="1" applyBorder="1" applyAlignment="1">
      <alignment horizontal="left" vertical="center" wrapText="1"/>
    </xf>
    <xf numFmtId="0" fontId="5" fillId="0" borderId="16" xfId="67" applyFont="1" applyFill="1" applyBorder="1" applyAlignment="1">
      <alignment horizontal="center" vertical="center"/>
    </xf>
    <xf numFmtId="0" fontId="5" fillId="0" borderId="16" xfId="67" applyFont="1" applyFill="1" applyBorder="1" applyAlignment="1">
      <alignment horizontal="center" vertical="center" wrapText="1"/>
    </xf>
    <xf numFmtId="0" fontId="5" fillId="0" borderId="16" xfId="67" applyFont="1" applyFill="1" applyBorder="1" applyAlignment="1">
      <alignment horizontal="left" vertical="center" wrapText="1"/>
    </xf>
    <xf numFmtId="178" fontId="5" fillId="0" borderId="16" xfId="67" applyNumberFormat="1" applyFont="1" applyFill="1" applyBorder="1" applyAlignment="1">
      <alignment horizontal="center" vertical="center" wrapText="1"/>
    </xf>
    <xf numFmtId="0" fontId="5" fillId="0" borderId="17" xfId="67" applyFont="1" applyFill="1" applyBorder="1" applyAlignment="1">
      <alignment vertical="center" wrapText="1"/>
    </xf>
    <xf numFmtId="0" fontId="5" fillId="0" borderId="17" xfId="59" applyFont="1" applyFill="1" applyBorder="1" applyAlignment="1">
      <alignment horizontal="left" vertical="center" wrapText="1"/>
    </xf>
    <xf numFmtId="0" fontId="5" fillId="0" borderId="17" xfId="59" applyFont="1" applyFill="1" applyBorder="1" applyAlignment="1">
      <alignment horizontal="center" vertical="center"/>
    </xf>
    <xf numFmtId="0" fontId="5" fillId="0" borderId="17" xfId="59" applyNumberFormat="1" applyFont="1" applyFill="1" applyBorder="1" applyAlignment="1">
      <alignment horizontal="center" vertical="center" wrapText="1"/>
    </xf>
    <xf numFmtId="0" fontId="5" fillId="0" borderId="17" xfId="62" applyFont="1" applyFill="1" applyBorder="1" applyAlignment="1">
      <alignment horizontal="left" vertical="center" wrapText="1"/>
    </xf>
    <xf numFmtId="0" fontId="5" fillId="0" borderId="17" xfId="62" applyFont="1" applyFill="1" applyBorder="1" applyAlignment="1">
      <alignment horizontal="center" vertical="center" wrapText="1"/>
    </xf>
    <xf numFmtId="178" fontId="5" fillId="0" borderId="17" xfId="59" applyNumberFormat="1" applyFont="1" applyFill="1" applyBorder="1" applyAlignment="1">
      <alignment horizontal="center" vertical="center" wrapText="1"/>
    </xf>
    <xf numFmtId="0" fontId="5" fillId="0" borderId="17" xfId="67" applyFont="1" applyFill="1" applyBorder="1" applyAlignment="1">
      <alignment horizontal="left" vertical="center" wrapText="1"/>
    </xf>
    <xf numFmtId="0" fontId="5" fillId="0" borderId="17" xfId="67" applyFont="1" applyFill="1" applyBorder="1" applyAlignment="1">
      <alignment horizontal="center" vertical="center"/>
    </xf>
    <xf numFmtId="0" fontId="5" fillId="0" borderId="17" xfId="67" applyNumberFormat="1" applyFont="1" applyFill="1" applyBorder="1" applyAlignment="1">
      <alignment horizontal="center" vertical="center" wrapText="1"/>
    </xf>
    <xf numFmtId="0" fontId="5" fillId="0" borderId="17" xfId="67" applyNumberFormat="1" applyFont="1" applyFill="1" applyBorder="1" applyAlignment="1">
      <alignment horizontal="left" vertical="center" wrapText="1"/>
    </xf>
    <xf numFmtId="0" fontId="5" fillId="0" borderId="17" xfId="67" applyFont="1" applyFill="1" applyBorder="1" applyAlignment="1">
      <alignment horizontal="center" vertical="center" wrapText="1"/>
    </xf>
    <xf numFmtId="178" fontId="5" fillId="0" borderId="17" xfId="67" applyNumberFormat="1" applyFont="1" applyFill="1" applyBorder="1" applyAlignment="1">
      <alignment horizontal="center" vertical="center" wrapText="1"/>
    </xf>
    <xf numFmtId="0" fontId="5" fillId="0" borderId="17" xfId="63" applyFont="1" applyFill="1" applyBorder="1" applyAlignment="1">
      <alignment horizontal="center" vertical="center" wrapText="1"/>
    </xf>
    <xf numFmtId="178" fontId="5" fillId="0" borderId="17" xfId="63" applyNumberFormat="1" applyFont="1" applyFill="1" applyBorder="1" applyAlignment="1">
      <alignment horizontal="center" vertical="center" wrapText="1"/>
    </xf>
    <xf numFmtId="0" fontId="5" fillId="0" borderId="17" xfId="23" applyFont="1" applyFill="1" applyBorder="1" applyAlignment="1">
      <alignment horizontal="left" vertical="center" wrapText="1"/>
    </xf>
    <xf numFmtId="0" fontId="5" fillId="0" borderId="17" xfId="65" applyFont="1" applyFill="1" applyBorder="1" applyAlignment="1">
      <alignment horizontal="center" vertical="center" wrapText="1"/>
    </xf>
    <xf numFmtId="0" fontId="5" fillId="0" borderId="17" xfId="23" applyFont="1" applyFill="1" applyBorder="1" applyAlignment="1">
      <alignment horizontal="center" vertical="center" wrapText="1"/>
    </xf>
    <xf numFmtId="178" fontId="5" fillId="0" borderId="17" xfId="23" applyNumberFormat="1" applyFont="1" applyFill="1" applyBorder="1" applyAlignment="1">
      <alignment horizontal="center" vertical="center" wrapText="1"/>
    </xf>
    <xf numFmtId="178" fontId="5" fillId="0" borderId="17" xfId="61" applyNumberFormat="1" applyFont="1" applyFill="1" applyBorder="1" applyAlignment="1">
      <alignment horizontal="left" vertical="center" wrapText="1"/>
    </xf>
    <xf numFmtId="178" fontId="5" fillId="0" borderId="17" xfId="61" applyNumberFormat="1" applyFont="1" applyFill="1" applyBorder="1" applyAlignment="1">
      <alignment horizontal="center" vertical="center" wrapText="1"/>
    </xf>
    <xf numFmtId="178" fontId="5" fillId="2" borderId="17" xfId="61" applyNumberFormat="1" applyFont="1" applyFill="1" applyBorder="1" applyAlignment="1">
      <alignment horizontal="center" vertical="center" wrapText="1"/>
    </xf>
    <xf numFmtId="0" fontId="5" fillId="0" borderId="17" xfId="59" applyFont="1" applyFill="1" applyBorder="1" applyAlignment="1" applyProtection="1">
      <alignment horizontal="left" vertical="center" wrapText="1"/>
    </xf>
    <xf numFmtId="0" fontId="5" fillId="0" borderId="17" xfId="59" applyFont="1" applyFill="1" applyBorder="1" applyAlignment="1">
      <alignment horizontal="center" vertical="center" wrapText="1"/>
    </xf>
    <xf numFmtId="0" fontId="5" fillId="0" borderId="17" xfId="59" applyFont="1" applyFill="1" applyBorder="1" applyAlignment="1" applyProtection="1">
      <alignment horizontal="center" vertical="center" wrapText="1"/>
    </xf>
    <xf numFmtId="178" fontId="5" fillId="0" borderId="17" xfId="59" applyNumberFormat="1" applyFont="1" applyFill="1" applyBorder="1" applyAlignment="1" applyProtection="1">
      <alignment horizontal="center" vertical="center" wrapText="1"/>
    </xf>
    <xf numFmtId="0" fontId="10" fillId="0" borderId="17" xfId="59" applyFont="1" applyFill="1" applyBorder="1" applyAlignment="1">
      <alignment horizontal="left" vertical="center" wrapText="1"/>
    </xf>
    <xf numFmtId="0" fontId="10" fillId="0" borderId="17" xfId="59" applyFont="1" applyFill="1" applyBorder="1" applyAlignment="1">
      <alignment horizontal="center" vertical="center" wrapText="1"/>
    </xf>
    <xf numFmtId="0" fontId="9" fillId="0" borderId="18" xfId="67" applyFont="1" applyFill="1" applyBorder="1" applyAlignment="1">
      <alignment horizontal="left" vertical="center" wrapText="1"/>
    </xf>
    <xf numFmtId="0" fontId="9" fillId="0" borderId="0" xfId="67" applyFont="1" applyFill="1" applyAlignment="1">
      <alignment horizontal="left" vertical="center" wrapText="1"/>
    </xf>
    <xf numFmtId="0" fontId="5" fillId="0" borderId="19" xfId="67" applyFont="1" applyFill="1" applyBorder="1" applyAlignment="1">
      <alignment horizontal="center" vertical="center" wrapText="1"/>
    </xf>
    <xf numFmtId="0" fontId="5" fillId="0" borderId="17" xfId="67" applyFont="1" applyFill="1" applyBorder="1" applyAlignment="1" applyProtection="1">
      <alignment horizontal="left" vertical="center" wrapText="1"/>
    </xf>
    <xf numFmtId="178" fontId="5" fillId="2" borderId="17" xfId="67" applyNumberFormat="1" applyFont="1" applyFill="1" applyBorder="1" applyAlignment="1">
      <alignment horizontal="center" vertical="center" wrapText="1"/>
    </xf>
    <xf numFmtId="0" fontId="9" fillId="0" borderId="20" xfId="67" applyFont="1" applyFill="1" applyBorder="1" applyAlignment="1">
      <alignment horizontal="left" vertical="center" wrapText="1"/>
    </xf>
    <xf numFmtId="0" fontId="9" fillId="0" borderId="12" xfId="67" applyFont="1" applyFill="1" applyBorder="1" applyAlignment="1">
      <alignment horizontal="left" vertical="center"/>
    </xf>
    <xf numFmtId="0" fontId="5" fillId="0" borderId="21" xfId="67" applyFont="1" applyFill="1" applyBorder="1" applyAlignment="1">
      <alignment vertical="center" wrapText="1"/>
    </xf>
    <xf numFmtId="0" fontId="5" fillId="0" borderId="22" xfId="67" applyFont="1" applyFill="1" applyBorder="1" applyAlignment="1">
      <alignment horizontal="center" vertical="center" wrapText="1"/>
    </xf>
    <xf numFmtId="0" fontId="5" fillId="0" borderId="17" xfId="67" applyFont="1" applyFill="1" applyBorder="1" applyAlignment="1" applyProtection="1">
      <alignment horizontal="left" vertical="center" wrapText="1"/>
      <protection locked="0"/>
    </xf>
    <xf numFmtId="177" fontId="5" fillId="0" borderId="17" xfId="67" applyNumberFormat="1" applyFont="1" applyFill="1" applyBorder="1" applyAlignment="1">
      <alignment horizontal="center" vertical="center" wrapText="1"/>
    </xf>
    <xf numFmtId="0" fontId="5" fillId="0" borderId="23" xfId="67" applyFont="1" applyFill="1" applyBorder="1" applyAlignment="1">
      <alignment horizontal="center" vertical="center" wrapText="1"/>
    </xf>
    <xf numFmtId="0" fontId="5" fillId="3" borderId="17" xfId="67" applyFont="1" applyFill="1" applyBorder="1" applyAlignment="1" applyProtection="1">
      <alignment horizontal="left" vertical="center" wrapText="1"/>
      <protection locked="0"/>
    </xf>
    <xf numFmtId="177" fontId="5" fillId="3" borderId="17" xfId="67" applyNumberFormat="1" applyFont="1" applyFill="1" applyBorder="1" applyAlignment="1">
      <alignment horizontal="center" vertical="center" wrapText="1"/>
    </xf>
    <xf numFmtId="178" fontId="5" fillId="3" borderId="17" xfId="67" applyNumberFormat="1" applyFont="1" applyFill="1" applyBorder="1" applyAlignment="1">
      <alignment horizontal="center" vertical="center" wrapText="1"/>
    </xf>
    <xf numFmtId="0" fontId="10" fillId="0" borderId="17" xfId="59" applyFont="1" applyFill="1" applyBorder="1" applyAlignment="1">
      <alignment horizontal="center" vertical="center"/>
    </xf>
    <xf numFmtId="0" fontId="10" fillId="0" borderId="17" xfId="62" applyFont="1" applyFill="1" applyBorder="1" applyAlignment="1">
      <alignment horizontal="center" vertical="center" wrapText="1"/>
    </xf>
    <xf numFmtId="0" fontId="10" fillId="0" borderId="17" xfId="62" applyFont="1" applyFill="1" applyBorder="1" applyAlignment="1">
      <alignment horizontal="left" vertical="center" wrapText="1"/>
    </xf>
    <xf numFmtId="178" fontId="10" fillId="2" borderId="17" xfId="62" applyNumberFormat="1" applyFont="1" applyFill="1" applyBorder="1" applyAlignment="1">
      <alignment horizontal="center" vertical="center" wrapText="1"/>
    </xf>
    <xf numFmtId="178" fontId="5" fillId="0" borderId="17" xfId="67" applyNumberFormat="1" applyFont="1" applyFill="1" applyBorder="1" applyAlignment="1">
      <alignment horizontal="center" vertical="center"/>
    </xf>
    <xf numFmtId="178" fontId="5" fillId="0" borderId="17" xfId="60" applyNumberFormat="1" applyFont="1" applyFill="1" applyBorder="1" applyAlignment="1">
      <alignment horizontal="center" vertical="center" wrapText="1"/>
    </xf>
    <xf numFmtId="0" fontId="5" fillId="3" borderId="17" xfId="67" applyFont="1" applyFill="1" applyBorder="1" applyAlignment="1">
      <alignment horizontal="left" vertical="center" wrapText="1"/>
    </xf>
    <xf numFmtId="0" fontId="5" fillId="3" borderId="17" xfId="67" applyFont="1" applyFill="1" applyBorder="1" applyAlignment="1">
      <alignment horizontal="center" vertical="center" wrapText="1"/>
    </xf>
    <xf numFmtId="178" fontId="5" fillId="3" borderId="17" xfId="60" applyNumberFormat="1" applyFont="1" applyFill="1" applyBorder="1" applyAlignment="1">
      <alignment horizontal="center" vertical="center" wrapText="1"/>
    </xf>
    <xf numFmtId="0" fontId="10" fillId="0" borderId="17" xfId="25" applyFont="1" applyFill="1" applyBorder="1" applyAlignment="1">
      <alignment horizontal="center" vertical="center"/>
    </xf>
    <xf numFmtId="0" fontId="10" fillId="0" borderId="17" xfId="25" applyFont="1" applyFill="1" applyBorder="1" applyAlignment="1">
      <alignment horizontal="center" vertical="center" wrapText="1"/>
    </xf>
    <xf numFmtId="0" fontId="10" fillId="0" borderId="17" xfId="25" applyFont="1" applyFill="1" applyBorder="1" applyAlignment="1">
      <alignment horizontal="left" vertical="center" wrapText="1"/>
    </xf>
    <xf numFmtId="178" fontId="10" fillId="0" borderId="17" xfId="25" applyNumberFormat="1" applyFont="1" applyFill="1" applyBorder="1" applyAlignment="1">
      <alignment horizontal="center" vertical="center" wrapText="1"/>
    </xf>
    <xf numFmtId="0" fontId="5" fillId="3" borderId="17" xfId="59" applyFont="1" applyFill="1" applyBorder="1" applyAlignment="1">
      <alignment horizontal="left" vertical="center" wrapText="1"/>
    </xf>
    <xf numFmtId="0" fontId="5" fillId="3" borderId="17" xfId="59" applyFont="1" applyFill="1" applyBorder="1" applyAlignment="1">
      <alignment horizontal="center" vertical="center" wrapText="1"/>
    </xf>
    <xf numFmtId="0" fontId="0" fillId="0" borderId="17" xfId="0" applyFill="1" applyBorder="1" applyAlignment="1">
      <alignment horizontal="center" vertical="center"/>
    </xf>
    <xf numFmtId="0" fontId="5" fillId="3" borderId="17" xfId="25" applyFont="1" applyFill="1" applyBorder="1" applyAlignment="1">
      <alignment horizontal="left" vertical="center" wrapText="1"/>
    </xf>
    <xf numFmtId="0" fontId="5" fillId="3" borderId="17" xfId="25" applyFont="1" applyFill="1" applyBorder="1" applyAlignment="1">
      <alignment horizontal="center" vertical="center" wrapText="1"/>
    </xf>
    <xf numFmtId="178" fontId="5" fillId="3" borderId="17" xfId="25" applyNumberFormat="1" applyFont="1" applyFill="1" applyBorder="1" applyAlignment="1">
      <alignment horizontal="center" vertical="center" wrapText="1"/>
    </xf>
    <xf numFmtId="0" fontId="5" fillId="0" borderId="17" xfId="25" applyFont="1" applyFill="1" applyBorder="1" applyAlignment="1">
      <alignment horizontal="left" vertical="center" wrapText="1"/>
    </xf>
    <xf numFmtId="0" fontId="5" fillId="0" borderId="17" xfId="25" applyFont="1" applyFill="1" applyBorder="1" applyAlignment="1">
      <alignment horizontal="center" vertical="center" wrapText="1"/>
    </xf>
    <xf numFmtId="178" fontId="5" fillId="0" borderId="17" xfId="25" applyNumberFormat="1" applyFont="1" applyFill="1" applyBorder="1" applyAlignment="1">
      <alignment horizontal="center" vertical="center" wrapText="1"/>
    </xf>
    <xf numFmtId="0" fontId="9" fillId="0" borderId="20" xfId="67" applyFont="1" applyFill="1" applyBorder="1" applyAlignment="1">
      <alignment horizontal="left" vertical="center"/>
    </xf>
    <xf numFmtId="0" fontId="10" fillId="0" borderId="21" xfId="67" applyFont="1" applyFill="1" applyBorder="1" applyAlignment="1">
      <alignment vertical="center" wrapText="1"/>
    </xf>
    <xf numFmtId="0" fontId="10" fillId="0" borderId="17" xfId="67" applyFont="1" applyFill="1" applyBorder="1" applyAlignment="1">
      <alignment horizontal="left" vertical="center" wrapText="1"/>
    </xf>
    <xf numFmtId="0" fontId="10" fillId="0" borderId="17" xfId="67" applyFont="1" applyFill="1" applyBorder="1" applyAlignment="1">
      <alignment horizontal="center" vertical="center"/>
    </xf>
    <xf numFmtId="0" fontId="10" fillId="0" borderId="17" xfId="67" applyFont="1" applyFill="1" applyBorder="1" applyAlignment="1">
      <alignment horizontal="center" vertical="center" wrapText="1"/>
    </xf>
    <xf numFmtId="178" fontId="10" fillId="0" borderId="17" xfId="67" applyNumberFormat="1" applyFont="1" applyFill="1" applyBorder="1" applyAlignment="1">
      <alignment horizontal="center" vertical="center" wrapText="1"/>
    </xf>
    <xf numFmtId="178" fontId="10" fillId="0" borderId="17" xfId="25" applyNumberFormat="1"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17" xfId="0" applyFont="1" applyFill="1" applyBorder="1" applyAlignment="1">
      <alignment horizontal="center" vertical="center" wrapText="1"/>
    </xf>
    <xf numFmtId="178" fontId="10" fillId="0" borderId="17" xfId="0" applyNumberFormat="1" applyFont="1" applyFill="1" applyBorder="1" applyAlignment="1">
      <alignment horizontal="center" vertical="center"/>
    </xf>
    <xf numFmtId="0" fontId="8" fillId="0" borderId="24" xfId="15" applyFont="1" applyFill="1" applyBorder="1" applyAlignment="1">
      <alignment horizont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NumberFormat="1" applyFont="1" applyFill="1" applyBorder="1" applyAlignment="1">
      <alignment horizontal="left" vertical="center" wrapText="1"/>
    </xf>
    <xf numFmtId="0" fontId="9" fillId="0" borderId="27" xfId="0" applyFont="1" applyFill="1" applyBorder="1" applyAlignment="1" applyProtection="1">
      <alignment horizontal="left" vertical="center" wrapText="1"/>
      <protection locked="0"/>
    </xf>
    <xf numFmtId="0" fontId="5" fillId="0" borderId="28" xfId="67" applyFont="1" applyFill="1" applyBorder="1" applyAlignment="1">
      <alignment horizontal="center" vertical="center" wrapText="1"/>
    </xf>
    <xf numFmtId="0" fontId="5" fillId="0" borderId="29" xfId="67" applyFont="1" applyFill="1" applyBorder="1" applyAlignment="1">
      <alignment horizontal="center" vertical="center" wrapText="1"/>
    </xf>
    <xf numFmtId="0" fontId="5" fillId="0" borderId="13" xfId="59" applyFont="1" applyFill="1" applyBorder="1" applyAlignment="1">
      <alignment horizontal="center" vertical="center" wrapText="1"/>
    </xf>
    <xf numFmtId="0" fontId="5" fillId="0" borderId="13" xfId="67" applyFont="1" applyFill="1" applyBorder="1" applyAlignment="1">
      <alignment horizontal="center" vertical="center" wrapText="1"/>
    </xf>
    <xf numFmtId="49" fontId="5" fillId="0" borderId="17" xfId="67" applyNumberFormat="1" applyFont="1" applyFill="1" applyBorder="1" applyAlignment="1">
      <alignment horizontal="center" vertical="center" wrapText="1"/>
    </xf>
    <xf numFmtId="57" fontId="5" fillId="0" borderId="17" xfId="67" applyNumberFormat="1" applyFont="1" applyFill="1" applyBorder="1" applyAlignment="1">
      <alignment horizontal="center" vertical="center" wrapText="1"/>
    </xf>
    <xf numFmtId="10" fontId="5" fillId="0" borderId="17" xfId="67" applyNumberFormat="1" applyFont="1" applyFill="1" applyBorder="1" applyAlignment="1" applyProtection="1">
      <alignment horizontal="center" vertical="center" wrapText="1"/>
      <protection locked="0"/>
    </xf>
    <xf numFmtId="10" fontId="5" fillId="0" borderId="13" xfId="67" applyNumberFormat="1" applyFont="1" applyFill="1" applyBorder="1" applyAlignment="1" applyProtection="1">
      <alignment horizontal="center" vertical="center" wrapText="1"/>
      <protection locked="0"/>
    </xf>
    <xf numFmtId="179" fontId="5" fillId="0" borderId="17" xfId="61" applyNumberFormat="1" applyFont="1" applyFill="1" applyBorder="1" applyAlignment="1">
      <alignment horizontal="center" vertical="center" wrapText="1"/>
    </xf>
    <xf numFmtId="180" fontId="5" fillId="0" borderId="17" xfId="61" applyNumberFormat="1" applyFont="1" applyFill="1" applyBorder="1" applyAlignment="1">
      <alignment horizontal="center" vertical="center" wrapText="1"/>
    </xf>
    <xf numFmtId="178" fontId="5" fillId="0" borderId="17" xfId="66" applyNumberFormat="1" applyFont="1" applyFill="1" applyBorder="1" applyAlignment="1">
      <alignment horizontal="center" vertical="center" wrapText="1"/>
    </xf>
    <xf numFmtId="178" fontId="5" fillId="0" borderId="13" xfId="66" applyNumberFormat="1" applyFont="1" applyFill="1" applyBorder="1" applyAlignment="1">
      <alignment horizontal="center" vertical="center" wrapText="1"/>
    </xf>
    <xf numFmtId="0" fontId="5" fillId="2" borderId="17" xfId="67" applyFont="1" applyFill="1" applyBorder="1" applyAlignment="1">
      <alignment horizontal="center" vertical="center" wrapText="1"/>
    </xf>
    <xf numFmtId="0" fontId="5" fillId="2" borderId="29" xfId="67" applyFont="1" applyFill="1" applyBorder="1" applyAlignment="1">
      <alignment horizontal="center" vertical="center" wrapText="1"/>
    </xf>
    <xf numFmtId="178" fontId="5" fillId="0" borderId="29" xfId="66" applyNumberFormat="1" applyFont="1" applyFill="1" applyBorder="1" applyAlignment="1">
      <alignment horizontal="center" vertical="center" wrapText="1"/>
    </xf>
    <xf numFmtId="177" fontId="5" fillId="0" borderId="17" xfId="59" applyNumberFormat="1" applyFont="1" applyFill="1" applyBorder="1" applyAlignment="1">
      <alignment horizontal="center" vertical="center" wrapText="1"/>
    </xf>
    <xf numFmtId="177" fontId="5" fillId="0" borderId="13" xfId="59" applyNumberFormat="1" applyFont="1" applyFill="1" applyBorder="1" applyAlignment="1">
      <alignment horizontal="center" vertical="center" wrapText="1"/>
    </xf>
    <xf numFmtId="0" fontId="0" fillId="0" borderId="17" xfId="59" applyFill="1" applyBorder="1" applyAlignment="1">
      <alignment horizontal="center" vertical="center"/>
    </xf>
    <xf numFmtId="0" fontId="10" fillId="0" borderId="13" xfId="59" applyFont="1" applyFill="1" applyBorder="1" applyAlignment="1">
      <alignment horizontal="center" vertical="center" wrapText="1"/>
    </xf>
    <xf numFmtId="0" fontId="5" fillId="0" borderId="29" xfId="59" applyFont="1" applyFill="1" applyBorder="1" applyAlignment="1">
      <alignment horizontal="center" vertical="center" wrapText="1"/>
    </xf>
    <xf numFmtId="0" fontId="9" fillId="0" borderId="30" xfId="67" applyFont="1" applyFill="1" applyBorder="1" applyAlignment="1">
      <alignment horizontal="left" vertical="center" wrapText="1"/>
    </xf>
    <xf numFmtId="49" fontId="5" fillId="0" borderId="13" xfId="67" applyNumberFormat="1" applyFont="1" applyFill="1" applyBorder="1" applyAlignment="1">
      <alignment horizontal="center" vertical="center" wrapText="1"/>
    </xf>
    <xf numFmtId="49" fontId="5" fillId="3" borderId="17" xfId="67" applyNumberFormat="1" applyFont="1" applyFill="1" applyBorder="1" applyAlignment="1">
      <alignment horizontal="center" vertical="center" wrapText="1"/>
    </xf>
    <xf numFmtId="0" fontId="5" fillId="3" borderId="17" xfId="67" applyFont="1" applyFill="1" applyBorder="1" applyAlignment="1">
      <alignment horizontal="center" vertical="center"/>
    </xf>
    <xf numFmtId="0" fontId="5" fillId="3" borderId="13" xfId="67" applyFont="1" applyFill="1" applyBorder="1" applyAlignment="1">
      <alignment horizontal="center" vertical="center" wrapText="1"/>
    </xf>
    <xf numFmtId="0" fontId="5" fillId="3" borderId="29" xfId="67" applyFont="1" applyFill="1" applyBorder="1" applyAlignment="1">
      <alignment horizontal="center" vertical="center" wrapText="1"/>
    </xf>
    <xf numFmtId="0" fontId="10" fillId="2" borderId="17" xfId="62" applyFont="1" applyFill="1" applyBorder="1" applyAlignment="1">
      <alignment horizontal="center" vertical="center" wrapText="1"/>
    </xf>
    <xf numFmtId="0" fontId="10" fillId="0" borderId="13" xfId="62" applyFont="1" applyFill="1" applyBorder="1" applyAlignment="1">
      <alignment horizontal="center" vertical="center" wrapText="1"/>
    </xf>
    <xf numFmtId="57" fontId="5" fillId="0" borderId="17" xfId="67" applyNumberFormat="1" applyFont="1" applyFill="1" applyBorder="1" applyAlignment="1">
      <alignment horizontal="center" vertical="center"/>
    </xf>
    <xf numFmtId="178" fontId="5" fillId="0" borderId="13" xfId="61" applyNumberFormat="1" applyFont="1" applyFill="1" applyBorder="1" applyAlignment="1">
      <alignment horizontal="center" vertical="center" wrapText="1"/>
    </xf>
    <xf numFmtId="0" fontId="5" fillId="3" borderId="17" xfId="67" applyNumberFormat="1" applyFont="1" applyFill="1" applyBorder="1" applyAlignment="1">
      <alignment horizontal="center" vertical="center" wrapText="1"/>
    </xf>
    <xf numFmtId="178" fontId="5" fillId="3" borderId="17" xfId="61" applyNumberFormat="1" applyFont="1" applyFill="1" applyBorder="1" applyAlignment="1">
      <alignment horizontal="center" vertical="center" wrapText="1"/>
    </xf>
    <xf numFmtId="0" fontId="10" fillId="2" borderId="17" xfId="25" applyFont="1" applyFill="1" applyBorder="1" applyAlignment="1">
      <alignment horizontal="center" vertical="center" wrapText="1"/>
    </xf>
    <xf numFmtId="0" fontId="5" fillId="0" borderId="13" xfId="25" applyFont="1" applyFill="1" applyBorder="1" applyAlignment="1">
      <alignment horizontal="center" vertical="center"/>
    </xf>
    <xf numFmtId="0" fontId="5" fillId="0" borderId="29" xfId="25" applyFont="1" applyFill="1" applyBorder="1" applyAlignment="1">
      <alignment horizontal="center" vertical="center"/>
    </xf>
    <xf numFmtId="0" fontId="5" fillId="3" borderId="13" xfId="59" applyFont="1" applyFill="1" applyBorder="1" applyAlignment="1">
      <alignment horizontal="center" vertical="center" wrapText="1"/>
    </xf>
    <xf numFmtId="0" fontId="0" fillId="3" borderId="17" xfId="0" applyFill="1" applyBorder="1" applyAlignment="1">
      <alignment horizontal="center" vertical="center"/>
    </xf>
    <xf numFmtId="178" fontId="5" fillId="3" borderId="17" xfId="2" applyNumberFormat="1" applyFont="1" applyFill="1" applyBorder="1" applyAlignment="1">
      <alignment horizontal="center" vertical="center" wrapText="1"/>
    </xf>
    <xf numFmtId="0" fontId="0" fillId="3" borderId="13" xfId="0" applyFill="1" applyBorder="1" applyAlignment="1">
      <alignment horizontal="center" vertical="center"/>
    </xf>
    <xf numFmtId="0" fontId="5" fillId="0" borderId="17" xfId="0" applyFont="1" applyFill="1" applyBorder="1" applyAlignment="1">
      <alignment horizontal="center" vertical="center" wrapText="1"/>
    </xf>
    <xf numFmtId="0" fontId="5" fillId="0" borderId="17" xfId="60" applyFont="1" applyFill="1" applyBorder="1" applyAlignment="1">
      <alignment horizontal="center" vertical="center" wrapText="1"/>
    </xf>
    <xf numFmtId="0" fontId="9" fillId="0" borderId="26" xfId="67" applyFont="1" applyFill="1" applyBorder="1" applyAlignment="1">
      <alignment horizontal="left" vertical="center"/>
    </xf>
    <xf numFmtId="0" fontId="10" fillId="0" borderId="13" xfId="67" applyFont="1" applyFill="1" applyBorder="1" applyAlignment="1">
      <alignment horizontal="center" vertical="center" wrapText="1"/>
    </xf>
    <xf numFmtId="0" fontId="9" fillId="0" borderId="31" xfId="0" applyFont="1" applyFill="1" applyBorder="1" applyAlignment="1">
      <alignment horizontal="center" vertical="center" wrapText="1"/>
    </xf>
    <xf numFmtId="176" fontId="5" fillId="0" borderId="0" xfId="0" applyNumberFormat="1" applyFont="1" applyFill="1" applyAlignment="1">
      <alignment vertical="center"/>
    </xf>
    <xf numFmtId="176" fontId="0" fillId="0" borderId="0" xfId="0" applyNumberFormat="1" applyFill="1" applyAlignment="1">
      <alignment vertical="center"/>
    </xf>
    <xf numFmtId="0" fontId="5" fillId="0" borderId="0" xfId="67" applyFont="1" applyFill="1" applyAlignment="1">
      <alignment vertical="center"/>
    </xf>
    <xf numFmtId="181" fontId="0" fillId="0" borderId="0" xfId="0" applyNumberFormat="1" applyFill="1" applyAlignment="1">
      <alignment vertical="center"/>
    </xf>
    <xf numFmtId="0" fontId="11" fillId="0" borderId="0" xfId="0" applyFont="1" applyFill="1" applyAlignment="1">
      <alignment vertical="center"/>
    </xf>
    <xf numFmtId="0" fontId="0" fillId="0" borderId="0" xfId="15" applyFill="1" applyAlignment="1">
      <alignment wrapText="1"/>
    </xf>
    <xf numFmtId="0" fontId="9" fillId="0" borderId="32" xfId="0" applyFont="1" applyFill="1" applyBorder="1" applyAlignment="1">
      <alignment vertical="center"/>
    </xf>
    <xf numFmtId="0" fontId="9" fillId="0" borderId="33" xfId="0" applyFont="1" applyFill="1" applyBorder="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7" fillId="0" borderId="0" xfId="0" applyFont="1" applyFill="1" applyAlignment="1">
      <alignment vertical="center" wrapText="1"/>
    </xf>
    <xf numFmtId="178" fontId="10" fillId="0" borderId="17" xfId="0" applyNumberFormat="1" applyFont="1" applyFill="1" applyBorder="1" applyAlignment="1">
      <alignment horizontal="center" vertical="center" wrapText="1"/>
    </xf>
    <xf numFmtId="0" fontId="10" fillId="0" borderId="17" xfId="67" applyNumberFormat="1" applyFont="1" applyFill="1" applyBorder="1" applyAlignment="1">
      <alignment horizontal="left" vertical="center" wrapText="1"/>
    </xf>
    <xf numFmtId="178" fontId="10" fillId="0" borderId="17" xfId="67" applyNumberFormat="1" applyFont="1" applyFill="1" applyBorder="1" applyAlignment="1">
      <alignment horizontal="center" vertical="center"/>
    </xf>
    <xf numFmtId="0" fontId="10" fillId="3" borderId="21" xfId="67" applyFont="1" applyFill="1" applyBorder="1" applyAlignment="1">
      <alignment vertical="center" wrapText="1"/>
    </xf>
    <xf numFmtId="0" fontId="10" fillId="3" borderId="17" xfId="67" applyFont="1" applyFill="1" applyBorder="1" applyAlignment="1">
      <alignment horizontal="left" vertical="center" wrapText="1"/>
    </xf>
    <xf numFmtId="0" fontId="10" fillId="3" borderId="17" xfId="67" applyFont="1" applyFill="1" applyBorder="1" applyAlignment="1">
      <alignment horizontal="center" vertical="center"/>
    </xf>
    <xf numFmtId="0" fontId="10" fillId="3" borderId="17" xfId="67" applyFont="1" applyFill="1" applyBorder="1" applyAlignment="1">
      <alignment horizontal="center" vertical="center" wrapText="1"/>
    </xf>
    <xf numFmtId="0" fontId="10" fillId="3" borderId="17" xfId="67" applyNumberFormat="1" applyFont="1" applyFill="1" applyBorder="1" applyAlignment="1">
      <alignment horizontal="left" vertical="center" wrapText="1"/>
    </xf>
    <xf numFmtId="178" fontId="10" fillId="3" borderId="17" xfId="67" applyNumberFormat="1" applyFont="1" applyFill="1" applyBorder="1" applyAlignment="1">
      <alignment horizontal="center" vertical="center"/>
    </xf>
    <xf numFmtId="0" fontId="10" fillId="0" borderId="17" xfId="67" applyFont="1" applyFill="1" applyBorder="1" applyAlignment="1">
      <alignment vertical="center" wrapText="1"/>
    </xf>
    <xf numFmtId="0" fontId="10" fillId="3" borderId="34" xfId="67" applyFont="1" applyFill="1" applyBorder="1" applyAlignment="1">
      <alignment vertical="center" wrapText="1"/>
    </xf>
    <xf numFmtId="0" fontId="5" fillId="3" borderId="35" xfId="0" applyFont="1" applyFill="1" applyBorder="1" applyAlignment="1">
      <alignment horizontal="left" vertical="center" wrapText="1"/>
    </xf>
    <xf numFmtId="0" fontId="0" fillId="3" borderId="36" xfId="0" applyFill="1" applyBorder="1" applyAlignment="1">
      <alignment horizontal="center" vertical="center"/>
    </xf>
    <xf numFmtId="176" fontId="5" fillId="3" borderId="35" xfId="0" applyNumberFormat="1" applyFont="1" applyFill="1" applyBorder="1" applyAlignment="1">
      <alignment horizontal="center" vertical="center" wrapText="1"/>
    </xf>
    <xf numFmtId="0" fontId="2" fillId="0" borderId="11"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3" borderId="13" xfId="67" applyFont="1" applyFill="1" applyBorder="1" applyAlignment="1">
      <alignment horizontal="center" vertical="center" wrapText="1"/>
    </xf>
    <xf numFmtId="182" fontId="10" fillId="0" borderId="17" xfId="67" applyNumberFormat="1" applyFont="1" applyFill="1" applyBorder="1" applyAlignment="1">
      <alignment horizontal="center" vertical="center" wrapText="1"/>
    </xf>
    <xf numFmtId="49" fontId="5" fillId="3" borderId="35" xfId="0" applyNumberFormat="1" applyFont="1" applyFill="1" applyBorder="1" applyAlignment="1">
      <alignment horizontal="center" vertical="center" wrapText="1"/>
    </xf>
    <xf numFmtId="10" fontId="5" fillId="3" borderId="35" xfId="0" applyNumberFormat="1" applyFont="1" applyFill="1" applyBorder="1" applyAlignment="1" applyProtection="1">
      <alignment horizontal="center" vertical="center" wrapText="1"/>
      <protection locked="0"/>
    </xf>
    <xf numFmtId="0" fontId="5" fillId="3" borderId="37" xfId="67" applyFont="1" applyFill="1" applyBorder="1" applyAlignment="1">
      <alignment horizontal="center" vertical="center" wrapText="1"/>
    </xf>
    <xf numFmtId="0" fontId="0" fillId="2" borderId="0" xfId="0" applyFont="1" applyFill="1" applyAlignment="1">
      <alignment vertical="center"/>
    </xf>
    <xf numFmtId="0" fontId="0" fillId="2" borderId="0" xfId="0" applyFill="1" applyAlignment="1"/>
    <xf numFmtId="0" fontId="0" fillId="0" borderId="0" xfId="0" applyFill="1" applyAlignment="1"/>
    <xf numFmtId="0" fontId="7" fillId="2"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center"/>
    </xf>
    <xf numFmtId="0" fontId="12" fillId="0" borderId="17"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7" xfId="0" applyFont="1" applyFill="1" applyBorder="1" applyAlignment="1">
      <alignment horizontal="center" vertical="center"/>
    </xf>
    <xf numFmtId="14" fontId="5"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7" xfId="62" applyFont="1" applyFill="1" applyBorder="1" applyAlignment="1">
      <alignment vertical="center" wrapText="1"/>
    </xf>
    <xf numFmtId="0" fontId="5" fillId="0" borderId="17" xfId="0" applyNumberFormat="1" applyFont="1" applyFill="1" applyBorder="1" applyAlignment="1">
      <alignment horizontal="center" vertical="center" wrapText="1"/>
    </xf>
    <xf numFmtId="183" fontId="5" fillId="0" borderId="17" xfId="62" applyNumberFormat="1"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7" xfId="0" applyFont="1" applyFill="1" applyBorder="1" applyAlignment="1">
      <alignment vertical="center" wrapText="1"/>
    </xf>
    <xf numFmtId="183" fontId="5" fillId="0" borderId="17" xfId="0" applyNumberFormat="1" applyFont="1" applyFill="1" applyBorder="1" applyAlignment="1">
      <alignment horizontal="center" vertical="center" wrapText="1"/>
    </xf>
    <xf numFmtId="0" fontId="5" fillId="0" borderId="39" xfId="0"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6" fontId="5" fillId="0" borderId="17" xfId="60" applyNumberFormat="1" applyFont="1" applyFill="1" applyBorder="1" applyAlignment="1">
      <alignment horizontal="center" vertical="center" wrapText="1"/>
    </xf>
    <xf numFmtId="57" fontId="5" fillId="0" borderId="17" xfId="0" applyNumberFormat="1" applyFont="1" applyFill="1" applyBorder="1" applyAlignment="1">
      <alignment horizontal="center" vertical="center" wrapText="1"/>
    </xf>
    <xf numFmtId="176" fontId="10" fillId="0" borderId="17" xfId="6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57" fontId="5" fillId="0" borderId="17" xfId="60" applyNumberFormat="1" applyFont="1" applyFill="1" applyBorder="1" applyAlignment="1">
      <alignment horizontal="center" vertical="center" wrapText="1"/>
    </xf>
    <xf numFmtId="49" fontId="5" fillId="0" borderId="17" xfId="19" applyNumberFormat="1" applyFont="1" applyFill="1" applyBorder="1" applyAlignment="1">
      <alignment horizontal="center" vertical="center" wrapText="1"/>
    </xf>
    <xf numFmtId="176" fontId="5" fillId="0" borderId="17" xfId="19" applyNumberFormat="1" applyFont="1" applyFill="1" applyBorder="1" applyAlignment="1">
      <alignment horizontal="center" vertical="center" wrapText="1"/>
    </xf>
    <xf numFmtId="0" fontId="5" fillId="0" borderId="17" xfId="6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183" fontId="10" fillId="0" borderId="17" xfId="0" applyNumberFormat="1" applyFont="1" applyFill="1" applyBorder="1" applyAlignment="1">
      <alignment horizontal="center" vertical="center" wrapText="1"/>
    </xf>
    <xf numFmtId="0" fontId="13" fillId="0" borderId="17" xfId="0" applyFont="1" applyFill="1" applyBorder="1" applyAlignment="1">
      <alignment horizontal="left" vertical="center" wrapText="1"/>
    </xf>
    <xf numFmtId="176" fontId="13" fillId="0" borderId="17" xfId="0" applyNumberFormat="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2" xfId="0" applyFont="1" applyFill="1" applyBorder="1" applyAlignment="1">
      <alignment horizontal="left" vertical="center" wrapText="1"/>
    </xf>
    <xf numFmtId="176" fontId="5" fillId="2" borderId="22"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13" fillId="0" borderId="17" xfId="0" applyFont="1" applyFill="1" applyBorder="1" applyAlignment="1">
      <alignment vertical="center" wrapText="1"/>
    </xf>
    <xf numFmtId="0" fontId="5" fillId="2" borderId="22"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12"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62" applyFont="1" applyFill="1" applyAlignment="1">
      <alignment horizontal="center" vertical="center" wrapText="1"/>
    </xf>
    <xf numFmtId="0" fontId="13" fillId="0" borderId="0" xfId="0" applyFont="1" applyFill="1" applyAlignment="1">
      <alignment horizontal="center" vertical="center" wrapText="1"/>
    </xf>
    <xf numFmtId="0" fontId="5" fillId="0" borderId="17" xfId="62" applyNumberFormat="1" applyFont="1" applyFill="1" applyBorder="1" applyAlignment="1">
      <alignment horizontal="center" vertical="center" wrapText="1"/>
    </xf>
    <xf numFmtId="178" fontId="10" fillId="0" borderId="17" xfId="61"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0" xfId="0" applyNumberFormat="1" applyFont="1" applyFill="1" applyAlignment="1">
      <alignment horizontal="center" vertical="center" wrapText="1"/>
    </xf>
    <xf numFmtId="0" fontId="5" fillId="2" borderId="0" xfId="0" applyNumberFormat="1" applyFont="1" applyFill="1" applyAlignment="1">
      <alignment horizontal="center" vertical="center" wrapText="1"/>
    </xf>
    <xf numFmtId="0" fontId="0" fillId="0" borderId="40" xfId="0" applyFont="1" applyFill="1" applyBorder="1" applyAlignment="1">
      <alignment vertical="center" wrapText="1"/>
    </xf>
    <xf numFmtId="0" fontId="0" fillId="0" borderId="40" xfId="0" applyFill="1" applyBorder="1" applyAlignment="1">
      <alignment vertical="center" wrapText="1"/>
    </xf>
    <xf numFmtId="0" fontId="0" fillId="0" borderId="40" xfId="0" applyFont="1" applyFill="1" applyBorder="1" applyAlignment="1">
      <alignment vertical="center"/>
    </xf>
    <xf numFmtId="0" fontId="10" fillId="0" borderId="4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7" fillId="0" borderId="40" xfId="0" applyFont="1" applyFill="1" applyBorder="1" applyAlignment="1">
      <alignment vertical="center" wrapText="1"/>
    </xf>
    <xf numFmtId="0" fontId="5" fillId="0" borderId="17" xfId="0" applyFont="1" applyFill="1" applyBorder="1" applyAlignment="1" applyProtection="1">
      <alignment horizontal="center" vertical="center" wrapText="1"/>
    </xf>
    <xf numFmtId="183" fontId="5" fillId="0" borderId="17" xfId="60" applyNumberFormat="1" applyFont="1" applyFill="1" applyBorder="1" applyAlignment="1">
      <alignment horizontal="center" vertical="center" wrapText="1"/>
    </xf>
    <xf numFmtId="0" fontId="0" fillId="0" borderId="17" xfId="0" applyFont="1" applyFill="1" applyBorder="1" applyAlignment="1">
      <alignment vertical="center" wrapText="1"/>
    </xf>
    <xf numFmtId="178" fontId="15" fillId="0" borderId="17" xfId="0" applyNumberFormat="1" applyFont="1" applyFill="1" applyBorder="1" applyAlignment="1">
      <alignment horizontal="left" vertical="center" wrapText="1"/>
    </xf>
    <xf numFmtId="0" fontId="15" fillId="0" borderId="1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vertical="center" wrapText="1"/>
    </xf>
    <xf numFmtId="176" fontId="10" fillId="2"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0" fontId="5" fillId="0" borderId="17" xfId="19" applyNumberFormat="1" applyFont="1" applyFill="1" applyBorder="1" applyAlignment="1">
      <alignment horizontal="center" vertical="center" wrapText="1"/>
    </xf>
    <xf numFmtId="0" fontId="5" fillId="0" borderId="17" xfId="0" applyNumberFormat="1" applyFont="1" applyFill="1" applyBorder="1" applyAlignment="1">
      <alignment horizontal="left" vertical="center" wrapText="1"/>
    </xf>
    <xf numFmtId="0" fontId="5" fillId="0" borderId="22" xfId="0" applyFont="1" applyFill="1" applyBorder="1" applyAlignment="1">
      <alignment horizontal="center" vertical="center" wrapText="1"/>
    </xf>
    <xf numFmtId="176" fontId="5" fillId="0" borderId="22"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176" fontId="5" fillId="0" borderId="16" xfId="0" applyNumberFormat="1" applyFont="1" applyFill="1" applyBorder="1" applyAlignment="1">
      <alignment horizontal="center" vertical="center" wrapText="1"/>
    </xf>
    <xf numFmtId="0" fontId="10" fillId="0" borderId="17" xfId="0" applyFont="1" applyFill="1" applyBorder="1" applyAlignment="1">
      <alignment vertical="center" wrapText="1"/>
    </xf>
    <xf numFmtId="0" fontId="5" fillId="0" borderId="2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10" fillId="0" borderId="22" xfId="0" applyFont="1" applyFill="1" applyBorder="1" applyAlignment="1">
      <alignment horizontal="center" vertical="center" wrapText="1"/>
    </xf>
    <xf numFmtId="0" fontId="5" fillId="2" borderId="0" xfId="0" applyFont="1" applyFill="1" applyAlignment="1">
      <alignment vertical="center" wrapText="1"/>
    </xf>
    <xf numFmtId="0" fontId="5" fillId="0" borderId="0" xfId="0" applyNumberFormat="1" applyFont="1" applyFill="1" applyAlignment="1">
      <alignment horizontal="center" vertical="center" wrapText="1"/>
    </xf>
    <xf numFmtId="178" fontId="10" fillId="0" borderId="16" xfId="61" applyNumberFormat="1" applyFont="1" applyFill="1" applyBorder="1" applyAlignment="1">
      <alignment horizontal="center" vertical="center" wrapText="1"/>
    </xf>
    <xf numFmtId="0" fontId="10" fillId="0" borderId="22"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10" fontId="5" fillId="0" borderId="22" xfId="0" applyNumberFormat="1" applyFont="1" applyFill="1" applyBorder="1" applyAlignment="1" applyProtection="1">
      <alignment horizontal="center" vertical="center" wrapText="1"/>
      <protection locked="0"/>
    </xf>
    <xf numFmtId="0" fontId="5" fillId="0" borderId="0" xfId="0" applyFont="1" applyFill="1" applyAlignment="1">
      <alignment wrapText="1"/>
    </xf>
    <xf numFmtId="0" fontId="0" fillId="0" borderId="0" xfId="0" applyFill="1" applyAlignment="1">
      <alignment wrapText="1"/>
    </xf>
    <xf numFmtId="176" fontId="5" fillId="0" borderId="17" xfId="38" applyNumberFormat="1" applyFont="1" applyFill="1" applyBorder="1" applyAlignment="1" applyProtection="1">
      <alignment horizontal="center" vertical="center" wrapText="1"/>
    </xf>
    <xf numFmtId="0" fontId="5" fillId="0" borderId="17" xfId="38" applyFont="1" applyFill="1" applyBorder="1" applyAlignment="1" applyProtection="1">
      <alignment horizontal="left" vertical="center" wrapText="1"/>
    </xf>
    <xf numFmtId="176" fontId="5" fillId="0" borderId="17" xfId="61" applyNumberFormat="1" applyFont="1" applyFill="1" applyBorder="1" applyAlignment="1">
      <alignment horizontal="center" vertical="center" wrapText="1"/>
    </xf>
    <xf numFmtId="178" fontId="5" fillId="0" borderId="22" xfId="61" applyNumberFormat="1" applyFont="1" applyFill="1" applyBorder="1" applyAlignment="1">
      <alignment horizontal="center" vertical="center" wrapText="1"/>
    </xf>
    <xf numFmtId="183" fontId="3" fillId="0" borderId="17" xfId="58"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178" fontId="5" fillId="0" borderId="16" xfId="61" applyNumberFormat="1" applyFont="1" applyFill="1" applyBorder="1" applyAlignment="1">
      <alignment horizontal="center" vertical="center" wrapText="1"/>
    </xf>
    <xf numFmtId="183" fontId="5" fillId="0" borderId="17" xfId="61" applyNumberFormat="1" applyFont="1" applyFill="1" applyBorder="1" applyAlignment="1">
      <alignment horizontal="center" vertical="center" wrapText="1"/>
    </xf>
    <xf numFmtId="178" fontId="5" fillId="0" borderId="17" xfId="61" applyNumberFormat="1" applyFont="1" applyFill="1" applyBorder="1" applyAlignment="1">
      <alignment vertical="center" wrapText="1"/>
    </xf>
    <xf numFmtId="183" fontId="3" fillId="0" borderId="17" xfId="0" applyNumberFormat="1" applyFont="1" applyFill="1" applyBorder="1" applyAlignment="1">
      <alignment horizontal="center" vertical="center" wrapText="1"/>
    </xf>
    <xf numFmtId="178" fontId="5" fillId="0" borderId="16" xfId="61" applyNumberFormat="1" applyFont="1" applyFill="1" applyBorder="1" applyAlignment="1">
      <alignment vertical="center" wrapText="1"/>
    </xf>
    <xf numFmtId="183" fontId="13" fillId="0" borderId="17" xfId="0" applyNumberFormat="1" applyFont="1" applyFill="1" applyBorder="1" applyAlignment="1">
      <alignment horizontal="center" vertical="center" wrapText="1"/>
    </xf>
    <xf numFmtId="0" fontId="10" fillId="0" borderId="17" xfId="0" applyNumberFormat="1" applyFont="1" applyFill="1" applyBorder="1" applyAlignment="1">
      <alignment horizontal="left" vertical="center" wrapText="1"/>
    </xf>
    <xf numFmtId="0" fontId="13" fillId="0" borderId="22" xfId="0" applyFont="1" applyFill="1" applyBorder="1" applyAlignment="1">
      <alignment horizontal="left" vertical="center" wrapText="1"/>
    </xf>
    <xf numFmtId="10" fontId="5" fillId="0" borderId="16" xfId="0" applyNumberFormat="1" applyFont="1" applyFill="1" applyBorder="1" applyAlignment="1" applyProtection="1">
      <alignment horizontal="center" vertical="center" wrapText="1"/>
      <protection locked="0"/>
    </xf>
    <xf numFmtId="10" fontId="5" fillId="0" borderId="17" xfId="0"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49" fontId="5" fillId="0" borderId="17" xfId="61" applyNumberFormat="1" applyFont="1" applyFill="1" applyBorder="1" applyAlignment="1">
      <alignment horizontal="center" vertical="center" wrapText="1"/>
    </xf>
    <xf numFmtId="0" fontId="5" fillId="2" borderId="0" xfId="0" applyFont="1" applyFill="1" applyAlignment="1">
      <alignment horizontal="center" vertical="center" wrapText="1"/>
    </xf>
    <xf numFmtId="178" fontId="10" fillId="0" borderId="0" xfId="61" applyNumberFormat="1" applyFont="1" applyFill="1" applyAlignment="1">
      <alignment horizontal="center" vertical="center" wrapText="1"/>
    </xf>
    <xf numFmtId="178" fontId="10" fillId="2" borderId="0" xfId="61" applyNumberFormat="1" applyFont="1" applyFill="1" applyAlignment="1">
      <alignment horizontal="center" vertical="center" wrapText="1"/>
    </xf>
    <xf numFmtId="178" fontId="5" fillId="0" borderId="40" xfId="61"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0" fillId="4" borderId="17"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5" fillId="4" borderId="17" xfId="0" applyNumberFormat="1" applyFont="1" applyFill="1" applyBorder="1" applyAlignment="1">
      <alignment horizontal="center" vertical="center"/>
    </xf>
    <xf numFmtId="0" fontId="5" fillId="4" borderId="17" xfId="0" applyNumberFormat="1" applyFont="1" applyFill="1" applyBorder="1" applyAlignment="1">
      <alignment horizontal="center" vertical="center" wrapText="1"/>
    </xf>
    <xf numFmtId="0" fontId="5" fillId="4" borderId="1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7"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wrapText="1"/>
    </xf>
    <xf numFmtId="0" fontId="5" fillId="4" borderId="17" xfId="0" applyNumberFormat="1" applyFont="1" applyFill="1" applyBorder="1" applyAlignment="1">
      <alignment horizontal="left" vertical="center" wrapText="1"/>
    </xf>
    <xf numFmtId="0" fontId="5" fillId="4" borderId="23"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10" fillId="4" borderId="17" xfId="0"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5" fillId="4" borderId="17" xfId="0" applyFont="1" applyFill="1" applyBorder="1" applyAlignment="1">
      <alignment vertical="center" wrapText="1"/>
    </xf>
    <xf numFmtId="0" fontId="5" fillId="4" borderId="17" xfId="60" applyNumberFormat="1" applyFont="1" applyFill="1" applyBorder="1" applyAlignment="1">
      <alignment horizontal="center" vertical="center" wrapText="1"/>
    </xf>
    <xf numFmtId="0" fontId="5" fillId="4" borderId="17" xfId="19" applyNumberFormat="1" applyFont="1" applyFill="1" applyBorder="1" applyAlignment="1">
      <alignment horizontal="center" vertical="center" wrapText="1"/>
    </xf>
    <xf numFmtId="0" fontId="5" fillId="2" borderId="17" xfId="0" applyFont="1" applyFill="1" applyBorder="1" applyAlignment="1">
      <alignment vertical="center" wrapText="1"/>
    </xf>
    <xf numFmtId="0" fontId="5" fillId="2" borderId="17" xfId="60" applyNumberFormat="1" applyFont="1" applyFill="1" applyBorder="1" applyAlignment="1">
      <alignment horizontal="center" vertical="center" wrapText="1"/>
    </xf>
    <xf numFmtId="0" fontId="5" fillId="4" borderId="17" xfId="62" applyFont="1" applyFill="1" applyBorder="1" applyAlignment="1">
      <alignment horizontal="left" vertical="center" wrapText="1"/>
    </xf>
    <xf numFmtId="0" fontId="5" fillId="2" borderId="17" xfId="62" applyFont="1" applyFill="1" applyBorder="1" applyAlignment="1">
      <alignment horizontal="left" vertical="center" wrapText="1"/>
    </xf>
    <xf numFmtId="0" fontId="5" fillId="4" borderId="17" xfId="64" applyFont="1" applyFill="1" applyBorder="1" applyAlignment="1">
      <alignment horizontal="center" vertical="center" wrapText="1"/>
    </xf>
    <xf numFmtId="0" fontId="10" fillId="4" borderId="17" xfId="6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xf>
    <xf numFmtId="0" fontId="5" fillId="2" borderId="17" xfId="0" applyFont="1" applyFill="1" applyBorder="1" applyAlignment="1" applyProtection="1">
      <alignment horizontal="center" vertical="center" wrapText="1"/>
    </xf>
    <xf numFmtId="0" fontId="5" fillId="2" borderId="17" xfId="0" applyFont="1" applyFill="1" applyBorder="1" applyAlignment="1">
      <alignment horizontal="left" vertical="center" wrapText="1"/>
    </xf>
    <xf numFmtId="0" fontId="5" fillId="4" borderId="17" xfId="62"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5" fillId="4" borderId="17" xfId="62" applyFont="1" applyFill="1" applyBorder="1" applyAlignment="1">
      <alignment horizontal="center" vertical="center" wrapText="1"/>
    </xf>
    <xf numFmtId="0" fontId="5" fillId="2" borderId="17" xfId="62" applyFont="1" applyFill="1" applyBorder="1" applyAlignment="1">
      <alignment horizontal="center" vertical="center" wrapText="1"/>
    </xf>
    <xf numFmtId="178" fontId="5" fillId="4" borderId="17" xfId="61"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xf>
    <xf numFmtId="0" fontId="16" fillId="4" borderId="17" xfId="0" applyFont="1" applyFill="1" applyBorder="1" applyAlignment="1">
      <alignment horizontal="center" vertical="center" wrapText="1"/>
    </xf>
    <xf numFmtId="0" fontId="5" fillId="4" borderId="17" xfId="0" applyFont="1" applyFill="1" applyBorder="1" applyAlignment="1" applyProtection="1">
      <alignment horizontal="center" vertical="center" wrapText="1"/>
    </xf>
    <xf numFmtId="183" fontId="10" fillId="2" borderId="17" xfId="0" applyNumberFormat="1" applyFont="1" applyFill="1" applyBorder="1" applyAlignment="1">
      <alignment horizontal="center" vertical="center" wrapText="1"/>
    </xf>
    <xf numFmtId="0" fontId="5" fillId="4" borderId="17" xfId="0" applyNumberFormat="1" applyFont="1" applyFill="1" applyBorder="1" applyAlignment="1">
      <alignment horizontal="justify" vertical="center" wrapText="1"/>
    </xf>
    <xf numFmtId="178" fontId="10" fillId="2" borderId="17" xfId="61" applyNumberFormat="1" applyFont="1" applyFill="1" applyBorder="1" applyAlignment="1">
      <alignment horizontal="center" vertical="center" wrapText="1"/>
    </xf>
    <xf numFmtId="0" fontId="0" fillId="0" borderId="38" xfId="0" applyFont="1" applyFill="1" applyBorder="1" applyAlignment="1">
      <alignment horizontal="center" vertical="center"/>
    </xf>
    <xf numFmtId="0" fontId="3" fillId="2" borderId="17" xfId="0" applyFont="1" applyFill="1" applyBorder="1" applyAlignment="1">
      <alignment horizontal="center" vertical="center" wrapText="1"/>
    </xf>
    <xf numFmtId="0" fontId="0" fillId="2" borderId="17" xfId="0" applyFont="1" applyFill="1" applyBorder="1" applyAlignment="1">
      <alignment horizontal="center" vertical="center" wrapText="1"/>
    </xf>
    <xf numFmtId="183" fontId="3" fillId="2" borderId="17" xfId="0" applyNumberFormat="1" applyFont="1" applyFill="1" applyBorder="1" applyAlignment="1">
      <alignment horizontal="center" vertical="center"/>
    </xf>
    <xf numFmtId="0" fontId="0" fillId="2" borderId="17" xfId="0" applyNumberFormat="1" applyFont="1" applyFill="1" applyBorder="1" applyAlignment="1">
      <alignment horizontal="center" vertical="center"/>
    </xf>
    <xf numFmtId="0" fontId="0" fillId="0" borderId="39" xfId="0" applyFont="1" applyFill="1" applyBorder="1" applyAlignment="1">
      <alignment horizontal="center" vertical="center"/>
    </xf>
    <xf numFmtId="183" fontId="3" fillId="2" borderId="17" xfId="0" applyNumberFormat="1"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17" xfId="0" applyFont="1" applyFill="1" applyBorder="1" applyAlignment="1">
      <alignment horizontal="center" vertical="center"/>
    </xf>
    <xf numFmtId="0" fontId="5" fillId="5" borderId="0" xfId="0" applyFont="1" applyFill="1" applyAlignment="1">
      <alignment vertical="center"/>
    </xf>
    <xf numFmtId="0" fontId="1"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42" xfId="0" applyNumberFormat="1"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 xfId="0" applyFont="1" applyFill="1" applyBorder="1" applyAlignment="1">
      <alignment horizontal="center" vertical="center" wrapText="1"/>
    </xf>
    <xf numFmtId="176" fontId="17" fillId="0" borderId="17"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176" fontId="17"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0" xfId="0" applyFont="1" applyFill="1" applyAlignment="1">
      <alignment horizontal="center" vertical="center" wrapText="1"/>
    </xf>
    <xf numFmtId="184"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85" fontId="3" fillId="2" borderId="17" xfId="0" applyNumberFormat="1" applyFont="1" applyFill="1" applyBorder="1" applyAlignment="1">
      <alignment horizontal="center" vertical="center" wrapText="1"/>
    </xf>
    <xf numFmtId="183" fontId="17" fillId="0" borderId="1" xfId="0" applyNumberFormat="1" applyFont="1" applyFill="1" applyBorder="1" applyAlignment="1">
      <alignment horizontal="center" vertical="center" wrapText="1"/>
    </xf>
    <xf numFmtId="0" fontId="17" fillId="0" borderId="1" xfId="67" applyFont="1" applyFill="1" applyBorder="1" applyAlignment="1">
      <alignment horizontal="center" vertical="center" wrapText="1"/>
    </xf>
    <xf numFmtId="183"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wrapText="1"/>
    </xf>
    <xf numFmtId="177" fontId="17" fillId="0" borderId="1" xfId="6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57" applyFont="1" applyFill="1" applyBorder="1" applyAlignment="1">
      <alignment horizontal="center" vertical="center" wrapText="1"/>
    </xf>
    <xf numFmtId="0" fontId="5" fillId="0" borderId="40" xfId="0" applyFont="1" applyFill="1" applyBorder="1" applyAlignment="1">
      <alignment vertical="center" wrapText="1"/>
    </xf>
    <xf numFmtId="0" fontId="17" fillId="0" borderId="40" xfId="0" applyFont="1" applyFill="1" applyBorder="1" applyAlignment="1">
      <alignment horizontal="center" vertical="center" wrapText="1"/>
    </xf>
    <xf numFmtId="0" fontId="17" fillId="0" borderId="1" xfId="60" applyFont="1" applyFill="1" applyBorder="1" applyAlignment="1">
      <alignment horizontal="center" vertical="center" wrapText="1"/>
    </xf>
    <xf numFmtId="176" fontId="17" fillId="0" borderId="1" xfId="6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178" fontId="17" fillId="0" borderId="1" xfId="61" applyNumberFormat="1" applyFont="1" applyFill="1" applyBorder="1" applyAlignment="1">
      <alignment horizontal="center" vertical="center" wrapText="1"/>
    </xf>
    <xf numFmtId="176" fontId="17" fillId="0" borderId="1" xfId="61" applyNumberFormat="1" applyFont="1" applyFill="1" applyBorder="1" applyAlignment="1">
      <alignment horizontal="center" vertical="center" wrapText="1"/>
    </xf>
    <xf numFmtId="0" fontId="17" fillId="0" borderId="1" xfId="61" applyNumberFormat="1" applyFont="1" applyFill="1" applyBorder="1" applyAlignment="1">
      <alignment horizontal="center" vertical="center" wrapText="1"/>
    </xf>
    <xf numFmtId="180" fontId="17" fillId="0" borderId="1" xfId="61"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57" fontId="17" fillId="2" borderId="1" xfId="0" applyNumberFormat="1" applyFont="1" applyFill="1" applyBorder="1" applyAlignment="1">
      <alignment horizontal="center" vertical="center"/>
    </xf>
    <xf numFmtId="0" fontId="17" fillId="2" borderId="42" xfId="0" applyFont="1" applyFill="1" applyBorder="1" applyAlignment="1">
      <alignment horizontal="center" vertical="center" wrapText="1"/>
    </xf>
    <xf numFmtId="178" fontId="17" fillId="0" borderId="1" xfId="66" applyNumberFormat="1" applyFont="1" applyFill="1" applyBorder="1" applyAlignment="1">
      <alignment horizontal="center" vertical="center" wrapText="1"/>
    </xf>
    <xf numFmtId="178" fontId="17" fillId="0" borderId="4" xfId="61" applyNumberFormat="1" applyFont="1" applyFill="1" applyBorder="1" applyAlignment="1">
      <alignment horizontal="center" vertical="center" wrapText="1"/>
    </xf>
    <xf numFmtId="178" fontId="17" fillId="0" borderId="40" xfId="61" applyNumberFormat="1" applyFont="1" applyFill="1" applyBorder="1" applyAlignment="1">
      <alignment horizontal="center" vertical="center" wrapText="1"/>
    </xf>
    <xf numFmtId="0" fontId="20" fillId="0" borderId="17" xfId="0" applyFont="1" applyFill="1" applyBorder="1" applyAlignment="1">
      <alignment horizontal="left" vertical="center" wrapText="1"/>
    </xf>
    <xf numFmtId="0" fontId="20" fillId="0" borderId="17" xfId="0" applyFont="1" applyFill="1" applyBorder="1" applyAlignment="1">
      <alignment horizontal="center" vertical="center" wrapText="1"/>
    </xf>
    <xf numFmtId="0" fontId="20" fillId="2" borderId="22"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0" fillId="2" borderId="17" xfId="0" applyFont="1" applyFill="1" applyBorder="1" applyAlignment="1">
      <alignment horizontal="center" vertical="center"/>
    </xf>
    <xf numFmtId="0" fontId="20" fillId="2" borderId="23" xfId="0" applyFont="1" applyFill="1" applyBorder="1" applyAlignment="1">
      <alignment horizontal="left" vertical="center" wrapText="1"/>
    </xf>
    <xf numFmtId="0" fontId="0" fillId="2" borderId="23" xfId="0" applyFill="1"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3" fillId="2" borderId="17" xfId="0" applyNumberFormat="1" applyFont="1" applyFill="1" applyBorder="1" applyAlignment="1">
      <alignment horizontal="center" vertical="center" wrapText="1"/>
    </xf>
    <xf numFmtId="0" fontId="3" fillId="2" borderId="17" xfId="0" applyNumberFormat="1"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183" fontId="3" fillId="2" borderId="17" xfId="0" applyNumberFormat="1" applyFont="1" applyFill="1" applyBorder="1" applyAlignment="1" applyProtection="1">
      <alignment horizontal="center" vertical="center" wrapText="1"/>
    </xf>
    <xf numFmtId="0" fontId="21" fillId="2" borderId="17" xfId="0" applyFont="1" applyFill="1" applyBorder="1" applyAlignment="1">
      <alignment horizontal="center" vertical="center"/>
    </xf>
    <xf numFmtId="0" fontId="0" fillId="0" borderId="16" xfId="0" applyFont="1" applyFill="1" applyBorder="1" applyAlignment="1">
      <alignment horizontal="center" vertical="center"/>
    </xf>
    <xf numFmtId="0" fontId="21" fillId="2" borderId="17" xfId="0" applyFont="1" applyFill="1" applyBorder="1" applyAlignment="1">
      <alignment horizontal="center" vertical="center" wrapText="1"/>
    </xf>
    <xf numFmtId="0" fontId="0" fillId="0" borderId="23" xfId="0" applyBorder="1" applyAlignment="1">
      <alignment horizontal="center" vertical="center"/>
    </xf>
    <xf numFmtId="0" fontId="0" fillId="0" borderId="16" xfId="0" applyBorder="1" applyAlignment="1">
      <alignment horizontal="center" vertical="center"/>
    </xf>
    <xf numFmtId="0" fontId="0" fillId="2" borderId="17" xfId="0" applyFill="1" applyBorder="1" applyAlignment="1">
      <alignment horizontal="center" vertical="center"/>
    </xf>
    <xf numFmtId="0" fontId="3" fillId="2" borderId="17" xfId="0" applyFont="1" applyFill="1" applyBorder="1" applyAlignment="1" applyProtection="1">
      <alignment horizontal="center" vertical="center" wrapText="1"/>
    </xf>
    <xf numFmtId="0" fontId="3" fillId="2" borderId="17" xfId="67"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7" xfId="0" applyFont="1" applyBorder="1" applyAlignment="1">
      <alignment horizontal="center" vertical="center"/>
    </xf>
    <xf numFmtId="14" fontId="17" fillId="0" borderId="17"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19" fillId="2" borderId="17" xfId="0" applyFont="1" applyFill="1" applyBorder="1" applyAlignment="1">
      <alignment horizontal="left" vertical="center" wrapText="1"/>
    </xf>
    <xf numFmtId="0" fontId="17" fillId="0" borderId="16" xfId="0" applyFont="1" applyBorder="1" applyAlignment="1">
      <alignment horizontal="center" vertical="center" wrapText="1"/>
    </xf>
    <xf numFmtId="176" fontId="5" fillId="0" borderId="17" xfId="0" applyNumberFormat="1" applyFont="1" applyBorder="1" applyAlignment="1">
      <alignment horizontal="center" vertical="center" wrapText="1"/>
    </xf>
    <xf numFmtId="0" fontId="5" fillId="0" borderId="17" xfId="21" applyFont="1" applyBorder="1" applyAlignment="1">
      <alignment horizontal="center" vertical="center" wrapText="1"/>
    </xf>
    <xf numFmtId="176" fontId="5" fillId="0" borderId="17" xfId="21" applyNumberFormat="1" applyFont="1" applyBorder="1" applyAlignment="1">
      <alignment horizontal="center" vertical="center" wrapText="1"/>
    </xf>
    <xf numFmtId="0" fontId="22"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182" fontId="5"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4" fontId="17" fillId="0" borderId="17" xfId="0" applyNumberFormat="1" applyFont="1" applyFill="1" applyBorder="1" applyAlignment="1">
      <alignment horizontal="center" vertical="center" wrapText="1"/>
    </xf>
    <xf numFmtId="0" fontId="23" fillId="0" borderId="17" xfId="0" applyFont="1" applyFill="1" applyBorder="1" applyAlignment="1">
      <alignment horizontal="left" vertical="center" wrapText="1"/>
    </xf>
    <xf numFmtId="0" fontId="23" fillId="0" borderId="17" xfId="0" applyFont="1" applyFill="1" applyBorder="1" applyAlignment="1">
      <alignment horizontal="center" vertical="center" wrapText="1"/>
    </xf>
    <xf numFmtId="0" fontId="17" fillId="0" borderId="22" xfId="0" applyFont="1" applyFill="1" applyBorder="1" applyAlignment="1">
      <alignment horizontal="center" vertical="center" wrapText="1"/>
    </xf>
    <xf numFmtId="181" fontId="5" fillId="0" borderId="17"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7" fillId="0" borderId="17" xfId="0" applyNumberFormat="1"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7" xfId="0" applyFont="1" applyFill="1" applyBorder="1" applyAlignment="1">
      <alignment vertical="center" wrapText="1"/>
    </xf>
    <xf numFmtId="178" fontId="17" fillId="0" borderId="17" xfId="61" applyNumberFormat="1" applyFont="1" applyFill="1" applyBorder="1" applyAlignment="1">
      <alignment horizontal="center" vertical="center" wrapText="1"/>
    </xf>
    <xf numFmtId="181" fontId="17" fillId="0" borderId="17" xfId="0" applyNumberFormat="1" applyFont="1" applyFill="1" applyBorder="1" applyAlignment="1">
      <alignment horizontal="center" vertical="center" wrapText="1"/>
    </xf>
    <xf numFmtId="0" fontId="17" fillId="0" borderId="17" xfId="0" applyFont="1" applyFill="1" applyBorder="1" applyAlignment="1">
      <alignment horizontal="center" vertical="center"/>
    </xf>
    <xf numFmtId="179" fontId="17" fillId="0" borderId="17" xfId="61" applyNumberFormat="1" applyFont="1" applyFill="1" applyBorder="1" applyAlignment="1">
      <alignment horizontal="center" vertical="center" wrapText="1"/>
    </xf>
    <xf numFmtId="177" fontId="17" fillId="0" borderId="17" xfId="0" applyNumberFormat="1" applyFont="1" applyFill="1" applyBorder="1" applyAlignment="1">
      <alignment horizontal="center" vertical="center" wrapText="1"/>
    </xf>
    <xf numFmtId="0" fontId="17" fillId="2" borderId="17" xfId="0" applyFont="1" applyFill="1" applyBorder="1" applyAlignment="1">
      <alignment vertical="center" wrapText="1"/>
    </xf>
    <xf numFmtId="0" fontId="17" fillId="2" borderId="17" xfId="0" applyFont="1" applyFill="1" applyBorder="1" applyAlignment="1">
      <alignment horizontal="center" vertical="center" wrapText="1"/>
    </xf>
    <xf numFmtId="176" fontId="17" fillId="2" borderId="17" xfId="0" applyNumberFormat="1" applyFont="1" applyFill="1" applyBorder="1" applyAlignment="1">
      <alignment horizontal="center" vertical="center" wrapText="1"/>
    </xf>
    <xf numFmtId="0" fontId="17" fillId="2" borderId="17" xfId="0" applyNumberFormat="1" applyFont="1" applyFill="1" applyBorder="1" applyAlignment="1">
      <alignment horizontal="center" vertical="center" wrapText="1"/>
    </xf>
    <xf numFmtId="178" fontId="17" fillId="2" borderId="17" xfId="61" applyNumberFormat="1" applyFont="1" applyFill="1" applyBorder="1" applyAlignment="1">
      <alignment horizontal="center" vertical="center" wrapText="1"/>
    </xf>
    <xf numFmtId="0" fontId="17" fillId="2" borderId="17" xfId="0" applyFont="1" applyFill="1" applyBorder="1" applyAlignment="1">
      <alignment horizontal="left" vertical="center" wrapText="1"/>
    </xf>
    <xf numFmtId="178" fontId="17" fillId="2" borderId="17" xfId="66" applyNumberFormat="1" applyFont="1" applyFill="1" applyBorder="1" applyAlignment="1">
      <alignment horizontal="center" vertical="center" wrapText="1"/>
    </xf>
    <xf numFmtId="0" fontId="20" fillId="0" borderId="44"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176" fontId="5" fillId="0" borderId="17" xfId="63" applyNumberFormat="1" applyFont="1" applyFill="1" applyBorder="1" applyAlignment="1">
      <alignment horizontal="center" vertical="center" wrapText="1"/>
    </xf>
    <xf numFmtId="176" fontId="5" fillId="0" borderId="17" xfId="23" applyNumberFormat="1" applyFont="1" applyFill="1" applyBorder="1" applyAlignment="1">
      <alignment horizontal="center" vertical="center" wrapText="1"/>
    </xf>
    <xf numFmtId="0" fontId="10" fillId="0" borderId="17" xfId="23"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7" xfId="0" applyNumberFormat="1" applyFont="1" applyFill="1" applyBorder="1" applyAlignment="1">
      <alignment horizontal="left" vertical="center" wrapText="1"/>
    </xf>
    <xf numFmtId="176" fontId="5" fillId="2" borderId="17" xfId="0" applyNumberFormat="1" applyFont="1" applyFill="1" applyBorder="1" applyAlignment="1">
      <alignment horizontal="center" vertical="center" wrapText="1"/>
    </xf>
    <xf numFmtId="0" fontId="5" fillId="2" borderId="17" xfId="60" applyFont="1" applyFill="1" applyBorder="1" applyAlignment="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left" vertical="center" wrapText="1"/>
      <protection locked="0"/>
    </xf>
    <xf numFmtId="183" fontId="3" fillId="2" borderId="17" xfId="0" applyNumberFormat="1" applyFont="1" applyFill="1" applyBorder="1" applyAlignment="1" applyProtection="1">
      <alignment horizontal="center" vertical="center" wrapText="1"/>
      <protection locked="0"/>
    </xf>
    <xf numFmtId="49" fontId="5" fillId="2" borderId="17" xfId="0" applyNumberFormat="1"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178" fontId="3" fillId="2" borderId="17" xfId="0" applyNumberFormat="1" applyFont="1" applyFill="1" applyBorder="1" applyAlignment="1">
      <alignment horizontal="center" vertical="center" wrapText="1"/>
    </xf>
    <xf numFmtId="178" fontId="3" fillId="2" borderId="17" xfId="0" applyNumberFormat="1" applyFont="1" applyFill="1" applyBorder="1" applyAlignment="1">
      <alignment horizontal="left" vertical="center" wrapText="1"/>
    </xf>
    <xf numFmtId="0" fontId="0" fillId="0" borderId="16" xfId="0" applyFill="1" applyBorder="1" applyAlignment="1">
      <alignment horizontal="center" vertical="center" wrapText="1"/>
    </xf>
    <xf numFmtId="183" fontId="3" fillId="2" borderId="17" xfId="60" applyNumberFormat="1" applyFont="1" applyFill="1" applyBorder="1" applyAlignment="1">
      <alignment horizontal="center" vertical="center" wrapText="1"/>
    </xf>
    <xf numFmtId="0" fontId="5" fillId="6" borderId="17" xfId="0" applyFont="1" applyFill="1" applyBorder="1" applyAlignment="1">
      <alignment horizontal="left" vertical="center" wrapText="1"/>
    </xf>
    <xf numFmtId="0" fontId="10" fillId="6" borderId="17" xfId="0" applyFont="1" applyFill="1" applyBorder="1" applyAlignment="1">
      <alignment horizontal="center" vertical="center" wrapText="1"/>
    </xf>
    <xf numFmtId="176" fontId="5" fillId="6" borderId="17" xfId="0" applyNumberFormat="1" applyFont="1" applyFill="1" applyBorder="1" applyAlignment="1">
      <alignment horizontal="center" vertical="center" wrapText="1"/>
    </xf>
    <xf numFmtId="49" fontId="5" fillId="6" borderId="17" xfId="0" applyNumberFormat="1" applyFont="1" applyFill="1" applyBorder="1" applyAlignment="1">
      <alignment horizontal="center" vertical="center" wrapText="1"/>
    </xf>
    <xf numFmtId="0" fontId="20" fillId="0" borderId="45" xfId="0" applyFont="1" applyFill="1" applyBorder="1" applyAlignment="1">
      <alignment horizontal="center" vertical="center" wrapText="1"/>
    </xf>
    <xf numFmtId="0" fontId="0" fillId="2" borderId="17" xfId="0" applyFill="1" applyBorder="1" applyAlignment="1">
      <alignment horizontal="center" vertical="center" wrapText="1"/>
    </xf>
    <xf numFmtId="0" fontId="3" fillId="2" borderId="17" xfId="60" applyFont="1" applyFill="1" applyBorder="1" applyAlignment="1">
      <alignment horizontal="center" vertical="center" wrapText="1"/>
    </xf>
    <xf numFmtId="10" fontId="5" fillId="6" borderId="17" xfId="0" applyNumberFormat="1"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20" fillId="0" borderId="18"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Alignment="1">
      <alignment horizontal="center" vertical="center" wrapText="1"/>
    </xf>
    <xf numFmtId="181" fontId="5" fillId="0" borderId="17" xfId="0" applyNumberFormat="1" applyFont="1" applyFill="1" applyBorder="1" applyAlignment="1">
      <alignment horizontal="center" vertical="center"/>
    </xf>
    <xf numFmtId="49" fontId="5" fillId="0" borderId="17" xfId="65" applyNumberFormat="1" applyFont="1" applyFill="1" applyBorder="1" applyAlignment="1">
      <alignment horizontal="center" vertical="center" wrapText="1"/>
    </xf>
    <xf numFmtId="0" fontId="5" fillId="2" borderId="17" xfId="65" applyFont="1" applyFill="1" applyBorder="1" applyAlignment="1">
      <alignment horizontal="center" vertical="center" wrapText="1"/>
    </xf>
    <xf numFmtId="49" fontId="5" fillId="2" borderId="17" xfId="65" applyNumberFormat="1" applyFont="1" applyFill="1" applyBorder="1" applyAlignment="1">
      <alignment horizontal="center" vertical="center" wrapText="1"/>
    </xf>
    <xf numFmtId="183" fontId="5" fillId="2" borderId="17" xfId="0" applyNumberFormat="1" applyFont="1" applyFill="1" applyBorder="1" applyAlignment="1">
      <alignment horizontal="center" vertical="center"/>
    </xf>
    <xf numFmtId="0" fontId="5" fillId="2" borderId="17" xfId="0" applyFont="1" applyFill="1" applyBorder="1" applyAlignment="1">
      <alignment horizontal="center" vertical="center"/>
    </xf>
    <xf numFmtId="183" fontId="5" fillId="2" borderId="17" xfId="0" applyNumberFormat="1" applyFont="1" applyFill="1" applyBorder="1" applyAlignment="1">
      <alignment horizontal="center" vertical="center" wrapText="1"/>
    </xf>
    <xf numFmtId="0" fontId="0" fillId="0" borderId="17" xfId="0" applyFont="1" applyFill="1" applyBorder="1" applyAlignment="1"/>
    <xf numFmtId="0" fontId="0" fillId="0" borderId="17" xfId="0" applyFill="1" applyBorder="1" applyAlignment="1"/>
    <xf numFmtId="0" fontId="20" fillId="0" borderId="30" xfId="0" applyFont="1" applyFill="1" applyBorder="1" applyAlignment="1">
      <alignment horizontal="center" vertical="center" wrapText="1"/>
    </xf>
    <xf numFmtId="0" fontId="0" fillId="2" borderId="17" xfId="0" applyFont="1" applyFill="1" applyBorder="1" applyAlignment="1">
      <alignment horizontal="center"/>
    </xf>
    <xf numFmtId="0" fontId="0" fillId="0" borderId="17" xfId="0" applyFont="1" applyFill="1" applyBorder="1" applyAlignment="1">
      <alignment horizontal="left" vertical="center" wrapText="1"/>
    </xf>
    <xf numFmtId="176" fontId="0" fillId="0" borderId="17" xfId="0" applyNumberFormat="1" applyFont="1" applyFill="1" applyBorder="1" applyAlignment="1">
      <alignment horizontal="center" vertical="center" wrapText="1"/>
    </xf>
    <xf numFmtId="49" fontId="0" fillId="0" borderId="17"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readingOrder="1"/>
    </xf>
    <xf numFmtId="0" fontId="21" fillId="0" borderId="17" xfId="0" applyFont="1" applyFill="1" applyBorder="1" applyAlignment="1">
      <alignment horizontal="center" vertical="center" wrapText="1"/>
    </xf>
    <xf numFmtId="0" fontId="21" fillId="0" borderId="17" xfId="0" applyFont="1" applyFill="1" applyBorder="1" applyAlignment="1">
      <alignment horizontal="center" vertical="center"/>
    </xf>
    <xf numFmtId="0" fontId="0" fillId="0" borderId="17" xfId="0" applyFill="1" applyBorder="1" applyAlignment="1">
      <alignment vertical="center" wrapText="1"/>
    </xf>
    <xf numFmtId="0" fontId="3" fillId="0" borderId="17" xfId="0" applyFont="1" applyFill="1" applyBorder="1" applyAlignment="1">
      <alignment horizontal="left" vertical="center" wrapText="1"/>
    </xf>
    <xf numFmtId="0" fontId="3" fillId="0" borderId="17" xfId="21" applyFont="1" applyFill="1" applyBorder="1" applyAlignment="1">
      <alignment horizontal="center" vertical="center" wrapText="1"/>
    </xf>
    <xf numFmtId="0" fontId="0" fillId="0" borderId="17" xfId="0" applyFont="1" applyFill="1" applyBorder="1" applyAlignment="1" applyProtection="1">
      <alignment horizontal="center" vertical="center" wrapText="1"/>
    </xf>
    <xf numFmtId="178" fontId="0" fillId="0" borderId="17" xfId="61" applyNumberFormat="1" applyFont="1" applyFill="1" applyBorder="1" applyAlignment="1">
      <alignment horizontal="center" vertical="center" wrapText="1"/>
    </xf>
    <xf numFmtId="0" fontId="0" fillId="0" borderId="17" xfId="0" applyFill="1" applyBorder="1" applyAlignment="1">
      <alignment vertical="center"/>
    </xf>
    <xf numFmtId="0" fontId="7" fillId="0" borderId="0" xfId="0" applyFont="1" applyFill="1" applyAlignment="1">
      <alignment horizontal="center"/>
    </xf>
    <xf numFmtId="0" fontId="7" fillId="7"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14" fontId="7" fillId="0" borderId="0" xfId="0" applyNumberFormat="1" applyFont="1" applyFill="1" applyAlignment="1">
      <alignment horizontal="center" vertical="center"/>
    </xf>
    <xf numFmtId="0" fontId="7" fillId="0" borderId="40" xfId="0" applyFont="1" applyFill="1" applyBorder="1" applyAlignment="1">
      <alignment horizontal="center" vertical="center" wrapText="1"/>
    </xf>
    <xf numFmtId="0" fontId="7" fillId="0" borderId="0" xfId="0" applyFont="1" applyFill="1" applyAlignment="1">
      <alignment horizontal="center" vertical="center" wrapText="1"/>
    </xf>
    <xf numFmtId="0" fontId="24" fillId="0" borderId="17" xfId="0" applyFont="1" applyFill="1" applyBorder="1" applyAlignment="1">
      <alignment horizontal="center" vertical="center" wrapText="1"/>
    </xf>
    <xf numFmtId="0" fontId="24" fillId="0" borderId="17" xfId="0" applyFont="1" applyFill="1" applyBorder="1" applyAlignment="1">
      <alignment horizontal="left" vertical="center" wrapText="1"/>
    </xf>
    <xf numFmtId="14" fontId="24"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7" xfId="0" applyFont="1" applyFill="1" applyBorder="1" applyAlignment="1">
      <alignment horizontal="center" vertical="center"/>
    </xf>
    <xf numFmtId="14" fontId="7" fillId="0" borderId="17" xfId="0" applyNumberFormat="1" applyFont="1" applyFill="1" applyBorder="1" applyAlignment="1">
      <alignment horizontal="center" vertical="center" wrapText="1"/>
    </xf>
    <xf numFmtId="0" fontId="7" fillId="0" borderId="17" xfId="62" applyFont="1" applyFill="1" applyBorder="1" applyAlignment="1">
      <alignment horizontal="center" vertical="center" wrapText="1"/>
    </xf>
    <xf numFmtId="0" fontId="7" fillId="0" borderId="17" xfId="0" applyNumberFormat="1" applyFont="1" applyFill="1" applyBorder="1" applyAlignment="1">
      <alignment horizontal="left" vertical="center" wrapText="1"/>
    </xf>
    <xf numFmtId="183" fontId="7" fillId="0" borderId="17" xfId="62" applyNumberFormat="1" applyFont="1" applyFill="1" applyBorder="1" applyAlignment="1">
      <alignment horizontal="center" vertical="center" wrapText="1"/>
    </xf>
    <xf numFmtId="183" fontId="7" fillId="0" borderId="17"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17" xfId="60" applyNumberFormat="1" applyFont="1" applyFill="1" applyBorder="1" applyAlignment="1">
      <alignment horizontal="center" vertical="center" wrapText="1"/>
    </xf>
    <xf numFmtId="57" fontId="7" fillId="0" borderId="17"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57" fontId="7" fillId="0" borderId="17" xfId="60" applyNumberFormat="1" applyFont="1" applyFill="1" applyBorder="1" applyAlignment="1">
      <alignment horizontal="center" vertical="center" wrapText="1"/>
    </xf>
    <xf numFmtId="49" fontId="7" fillId="0" borderId="17" xfId="19" applyNumberFormat="1" applyFont="1" applyFill="1" applyBorder="1" applyAlignment="1">
      <alignment horizontal="center" vertical="center" wrapText="1"/>
    </xf>
    <xf numFmtId="176" fontId="7" fillId="0" borderId="17" xfId="19" applyNumberFormat="1" applyFont="1" applyFill="1" applyBorder="1" applyAlignment="1">
      <alignment horizontal="center" vertical="center" wrapText="1"/>
    </xf>
    <xf numFmtId="0" fontId="7" fillId="0" borderId="17" xfId="60" applyNumberFormat="1" applyFont="1" applyFill="1" applyBorder="1" applyAlignment="1">
      <alignment horizontal="center" vertical="center" wrapText="1"/>
    </xf>
    <xf numFmtId="0" fontId="7" fillId="0" borderId="17" xfId="6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0" xfId="0" applyFont="1" applyFill="1" applyAlignment="1">
      <alignment horizontal="center" vertical="center" wrapText="1"/>
    </xf>
    <xf numFmtId="0" fontId="7" fillId="0" borderId="27" xfId="0" applyFont="1" applyFill="1" applyBorder="1" applyAlignment="1">
      <alignment horizontal="center" vertical="center" wrapText="1"/>
    </xf>
    <xf numFmtId="178" fontId="7" fillId="0" borderId="17" xfId="61" applyNumberFormat="1" applyFont="1" applyFill="1" applyBorder="1" applyAlignment="1">
      <alignment horizontal="center" vertical="center" wrapText="1"/>
    </xf>
    <xf numFmtId="0" fontId="7" fillId="0" borderId="17" xfId="62" applyNumberFormat="1"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7" xfId="0" applyFont="1" applyFill="1" applyBorder="1" applyAlignment="1" applyProtection="1">
      <alignment horizontal="center" vertical="center" wrapText="1"/>
    </xf>
    <xf numFmtId="0" fontId="7" fillId="0" borderId="17" xfId="0" applyFont="1" applyFill="1" applyBorder="1" applyAlignment="1" applyProtection="1">
      <alignment horizontal="left" vertical="center" wrapText="1"/>
    </xf>
    <xf numFmtId="183" fontId="7" fillId="0" borderId="17" xfId="60" applyNumberFormat="1" applyFont="1" applyFill="1" applyBorder="1" applyAlignment="1">
      <alignment horizontal="center" vertical="center" wrapText="1"/>
    </xf>
    <xf numFmtId="178" fontId="7" fillId="0" borderId="17" xfId="0" applyNumberFormat="1" applyFont="1" applyFill="1" applyBorder="1" applyAlignment="1">
      <alignment horizontal="left" vertical="center" wrapText="1"/>
    </xf>
    <xf numFmtId="177" fontId="7" fillId="0" borderId="17" xfId="0" applyNumberFormat="1" applyFont="1" applyFill="1" applyBorder="1" applyAlignment="1">
      <alignment horizontal="center" vertical="center" wrapText="1"/>
    </xf>
    <xf numFmtId="0" fontId="7" fillId="0" borderId="17" xfId="19" applyNumberFormat="1" applyFont="1" applyFill="1" applyBorder="1" applyAlignment="1">
      <alignment horizontal="center" vertical="center" wrapText="1"/>
    </xf>
    <xf numFmtId="0" fontId="7" fillId="0" borderId="0" xfId="0" applyFont="1" applyFill="1" applyAlignment="1">
      <alignment horizontal="center" wrapText="1"/>
    </xf>
    <xf numFmtId="176" fontId="7" fillId="0" borderId="17" xfId="38" applyNumberFormat="1" applyFont="1" applyFill="1" applyBorder="1" applyAlignment="1" applyProtection="1">
      <alignment horizontal="center" vertical="center" wrapText="1"/>
    </xf>
    <xf numFmtId="0" fontId="7" fillId="0" borderId="17" xfId="38" applyFont="1" applyFill="1" applyBorder="1" applyAlignment="1" applyProtection="1">
      <alignment horizontal="left" vertical="center" wrapText="1"/>
    </xf>
    <xf numFmtId="180" fontId="7" fillId="0" borderId="17" xfId="61" applyNumberFormat="1" applyFont="1" applyFill="1" applyBorder="1" applyAlignment="1">
      <alignment horizontal="center" vertical="center" wrapText="1"/>
    </xf>
    <xf numFmtId="178" fontId="7" fillId="0" borderId="17" xfId="61" applyNumberFormat="1" applyFont="1" applyFill="1" applyBorder="1" applyAlignment="1">
      <alignment horizontal="left" vertical="center" wrapText="1"/>
    </xf>
    <xf numFmtId="176" fontId="7" fillId="0" borderId="17" xfId="61"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xf>
    <xf numFmtId="0" fontId="7" fillId="0" borderId="17" xfId="62" applyFont="1" applyFill="1" applyBorder="1" applyAlignment="1">
      <alignment horizontal="left" vertical="center" wrapText="1"/>
    </xf>
    <xf numFmtId="0" fontId="7" fillId="0" borderId="17" xfId="64" applyFont="1" applyFill="1" applyBorder="1" applyAlignment="1">
      <alignment horizontal="left" vertical="center" wrapText="1"/>
    </xf>
    <xf numFmtId="10" fontId="7" fillId="0" borderId="17"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178" fontId="7" fillId="0" borderId="17" xfId="66" applyNumberFormat="1" applyFont="1" applyFill="1" applyBorder="1" applyAlignment="1">
      <alignment horizontal="center" vertical="center" wrapText="1"/>
    </xf>
    <xf numFmtId="178" fontId="7" fillId="0" borderId="27" xfId="61" applyNumberFormat="1" applyFont="1" applyFill="1" applyBorder="1" applyAlignment="1">
      <alignment horizontal="center" vertical="center" wrapText="1"/>
    </xf>
    <xf numFmtId="0" fontId="7" fillId="0" borderId="17" xfId="65" applyFont="1" applyFill="1" applyBorder="1" applyAlignment="1">
      <alignment horizontal="center" vertical="center" wrapText="1"/>
    </xf>
    <xf numFmtId="178" fontId="7" fillId="0" borderId="13" xfId="61" applyNumberFormat="1" applyFont="1" applyFill="1" applyBorder="1" applyAlignment="1">
      <alignment horizontal="center" vertical="center" wrapText="1"/>
    </xf>
    <xf numFmtId="178" fontId="7" fillId="0" borderId="40" xfId="61" applyNumberFormat="1" applyFont="1" applyFill="1" applyBorder="1" applyAlignment="1">
      <alignment horizontal="center" vertical="center" wrapText="1"/>
    </xf>
    <xf numFmtId="0" fontId="24" fillId="0" borderId="17" xfId="0" applyFont="1" applyFill="1" applyBorder="1" applyAlignment="1">
      <alignment horizontal="left" vertical="center"/>
    </xf>
    <xf numFmtId="0" fontId="7" fillId="0" borderId="17" xfId="0" applyFont="1" applyFill="1" applyBorder="1" applyAlignment="1">
      <alignment horizontal="left" vertical="center"/>
    </xf>
    <xf numFmtId="184" fontId="7" fillId="0" borderId="17" xfId="0" applyNumberFormat="1" applyFont="1" applyFill="1" applyBorder="1" applyAlignment="1">
      <alignment horizontal="center" vertical="center" wrapText="1"/>
    </xf>
    <xf numFmtId="185" fontId="7" fillId="0" borderId="17" xfId="0" applyNumberFormat="1" applyFont="1" applyFill="1" applyBorder="1" applyAlignment="1">
      <alignment horizontal="center" vertical="center" wrapText="1"/>
    </xf>
    <xf numFmtId="0" fontId="7" fillId="0" borderId="17" xfId="67" applyFont="1" applyFill="1" applyBorder="1" applyAlignment="1">
      <alignment horizontal="center" vertical="center" wrapText="1"/>
    </xf>
    <xf numFmtId="183" fontId="7" fillId="0" borderId="17" xfId="0" applyNumberFormat="1" applyFont="1" applyFill="1" applyBorder="1" applyAlignment="1">
      <alignment horizontal="center" vertical="center"/>
    </xf>
    <xf numFmtId="177" fontId="7" fillId="0" borderId="17" xfId="6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57"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60" applyFont="1" applyFill="1" applyBorder="1" applyAlignment="1">
      <alignment horizontal="left" vertical="center" wrapText="1"/>
    </xf>
    <xf numFmtId="0" fontId="7" fillId="0" borderId="17" xfId="61" applyNumberFormat="1" applyFont="1" applyFill="1" applyBorder="1" applyAlignment="1">
      <alignment horizontal="center" vertical="center" wrapText="1"/>
    </xf>
    <xf numFmtId="178" fontId="7" fillId="0" borderId="2" xfId="61" applyNumberFormat="1" applyFont="1" applyFill="1" applyBorder="1" applyAlignment="1">
      <alignment horizontal="center" vertical="center" wrapText="1"/>
    </xf>
    <xf numFmtId="178" fontId="7" fillId="0" borderId="1" xfId="61" applyNumberFormat="1" applyFont="1" applyFill="1" applyBorder="1" applyAlignment="1">
      <alignment horizontal="center" vertical="center" wrapText="1"/>
    </xf>
    <xf numFmtId="178" fontId="7" fillId="0" borderId="4" xfId="61" applyNumberFormat="1" applyFont="1" applyFill="1" applyBorder="1" applyAlignment="1">
      <alignment horizontal="center" vertical="center" wrapText="1"/>
    </xf>
    <xf numFmtId="57" fontId="7" fillId="0" borderId="17"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0" fontId="7" fillId="0" borderId="17" xfId="63" applyFont="1" applyFill="1" applyBorder="1" applyAlignment="1">
      <alignment horizontal="left" vertical="center" wrapText="1"/>
    </xf>
    <xf numFmtId="176" fontId="7" fillId="0" borderId="17" xfId="63" applyNumberFormat="1" applyFont="1" applyFill="1" applyBorder="1" applyAlignment="1">
      <alignment horizontal="center" vertical="center" wrapText="1"/>
    </xf>
    <xf numFmtId="179" fontId="7" fillId="0" borderId="17" xfId="61" applyNumberFormat="1" applyFont="1" applyFill="1" applyBorder="1" applyAlignment="1">
      <alignment horizontal="center" vertical="center" wrapText="1"/>
    </xf>
    <xf numFmtId="0" fontId="7" fillId="0" borderId="17" xfId="23" applyFont="1" applyFill="1" applyBorder="1" applyAlignment="1">
      <alignment horizontal="center" vertical="center" wrapText="1"/>
    </xf>
    <xf numFmtId="0" fontId="7" fillId="0" borderId="17" xfId="23" applyFont="1" applyFill="1" applyBorder="1" applyAlignment="1">
      <alignment horizontal="left" vertical="center" wrapText="1"/>
    </xf>
    <xf numFmtId="176" fontId="7" fillId="0" borderId="17" xfId="23" applyNumberFormat="1" applyFont="1" applyFill="1" applyBorder="1" applyAlignment="1">
      <alignment horizontal="center" vertical="center" wrapText="1"/>
    </xf>
    <xf numFmtId="49" fontId="7" fillId="0" borderId="17" xfId="0" applyNumberFormat="1" applyFont="1" applyFill="1" applyBorder="1" applyAlignment="1">
      <alignment horizontal="left" vertical="center" wrapText="1"/>
    </xf>
    <xf numFmtId="0" fontId="7" fillId="0" borderId="17" xfId="0" applyFont="1" applyFill="1" applyBorder="1" applyAlignment="1" applyProtection="1">
      <alignment horizontal="left" vertical="center" wrapText="1"/>
      <protection locked="0"/>
    </xf>
    <xf numFmtId="183" fontId="7" fillId="0" borderId="17" xfId="0" applyNumberFormat="1" applyFont="1" applyFill="1" applyBorder="1" applyAlignment="1" applyProtection="1">
      <alignment horizontal="center" vertical="center" wrapText="1"/>
      <protection locked="0"/>
    </xf>
    <xf numFmtId="181" fontId="7" fillId="0" borderId="17" xfId="0" applyNumberFormat="1" applyFont="1" applyFill="1" applyBorder="1" applyAlignment="1">
      <alignment horizontal="center" vertical="center" wrapText="1"/>
    </xf>
    <xf numFmtId="178" fontId="7" fillId="0" borderId="17"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wrapText="1"/>
    </xf>
    <xf numFmtId="0" fontId="7" fillId="0" borderId="27" xfId="0" applyFont="1" applyFill="1" applyBorder="1" applyAlignment="1" applyProtection="1">
      <alignment horizontal="center" vertical="center" wrapText="1"/>
      <protection locked="0"/>
    </xf>
    <xf numFmtId="0" fontId="7" fillId="0" borderId="2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21" applyFont="1" applyFill="1" applyBorder="1" applyAlignment="1">
      <alignment horizontal="center" vertical="center" wrapText="1"/>
    </xf>
    <xf numFmtId="176" fontId="7" fillId="0" borderId="17" xfId="21" applyNumberFormat="1" applyFont="1" applyFill="1" applyBorder="1" applyAlignment="1">
      <alignment horizontal="center" vertical="center" wrapText="1"/>
    </xf>
    <xf numFmtId="182" fontId="7" fillId="0" borderId="17" xfId="0" applyNumberFormat="1" applyFont="1" applyFill="1" applyBorder="1" applyAlignment="1">
      <alignment horizontal="center" vertical="center" wrapText="1"/>
    </xf>
    <xf numFmtId="176" fontId="7" fillId="0" borderId="0" xfId="0" applyNumberFormat="1" applyFont="1" applyFill="1" applyAlignment="1">
      <alignment horizontal="center" vertical="center" wrapText="1"/>
    </xf>
    <xf numFmtId="183" fontId="7" fillId="0" borderId="17" xfId="0" applyNumberFormat="1" applyFont="1" applyFill="1" applyBorder="1" applyAlignment="1" applyProtection="1">
      <alignment horizontal="center" vertical="center" wrapText="1"/>
    </xf>
    <xf numFmtId="181" fontId="7" fillId="0" borderId="17" xfId="0" applyNumberFormat="1" applyFont="1" applyFill="1" applyBorder="1" applyAlignment="1">
      <alignment horizontal="center" vertical="center"/>
    </xf>
    <xf numFmtId="0" fontId="7" fillId="0" borderId="17" xfId="65" applyFont="1" applyFill="1" applyBorder="1" applyAlignment="1">
      <alignment horizontal="left" vertical="center" wrapText="1"/>
    </xf>
    <xf numFmtId="49" fontId="7" fillId="0" borderId="17" xfId="65" applyNumberFormat="1" applyFont="1" applyFill="1" applyBorder="1" applyAlignment="1">
      <alignment horizontal="center" vertical="center" wrapText="1"/>
    </xf>
    <xf numFmtId="0" fontId="7" fillId="0" borderId="17" xfId="0" applyFont="1" applyFill="1" applyBorder="1" applyAlignment="1">
      <alignment horizontal="left"/>
    </xf>
    <xf numFmtId="0" fontId="7" fillId="0" borderId="17" xfId="0" applyFont="1" applyFill="1" applyBorder="1" applyAlignment="1">
      <alignment horizontal="center"/>
    </xf>
    <xf numFmtId="0" fontId="7" fillId="0" borderId="40" xfId="0" applyFont="1" applyFill="1" applyBorder="1" applyAlignment="1">
      <alignment horizontal="center" wrapText="1"/>
    </xf>
    <xf numFmtId="0" fontId="7" fillId="0" borderId="17" xfId="0" applyFont="1" applyFill="1" applyBorder="1" applyAlignment="1">
      <alignment horizontal="center" vertical="center" wrapText="1" readingOrder="1"/>
    </xf>
    <xf numFmtId="0" fontId="7" fillId="0" borderId="0" xfId="0" applyFont="1" applyFill="1" applyAlignment="1"/>
    <xf numFmtId="0" fontId="25" fillId="0" borderId="24" xfId="0" applyFont="1" applyFill="1" applyBorder="1" applyAlignment="1">
      <alignment horizontal="center" vertical="center"/>
    </xf>
    <xf numFmtId="0" fontId="24" fillId="0" borderId="13"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27" xfId="0" applyFont="1" applyFill="1" applyBorder="1" applyAlignment="1">
      <alignment horizontal="left" vertical="center"/>
    </xf>
    <xf numFmtId="0" fontId="24" fillId="0" borderId="13"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6" fillId="0" borderId="0" xfId="0" applyFont="1" applyAlignment="1">
      <alignment vertical="center"/>
    </xf>
    <xf numFmtId="0" fontId="27" fillId="0" borderId="0" xfId="0" applyFont="1" applyAlignment="1">
      <alignment horizontal="center" vertical="center"/>
    </xf>
    <xf numFmtId="0" fontId="1" fillId="0" borderId="2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1" fillId="0" borderId="46"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left" wrapText="1"/>
    </xf>
    <xf numFmtId="0" fontId="0" fillId="0" borderId="0" xfId="0" applyAlignment="1">
      <alignment horizontal="left" wrapText="1"/>
    </xf>
    <xf numFmtId="0" fontId="1" fillId="0" borderId="46" xfId="0" applyFont="1" applyBorder="1" applyAlignment="1">
      <alignment horizontal="center"/>
    </xf>
    <xf numFmtId="0" fontId="1" fillId="0" borderId="41" xfId="0" applyFont="1" applyBorder="1" applyAlignment="1">
      <alignment horizontal="center"/>
    </xf>
    <xf numFmtId="0" fontId="1" fillId="0" borderId="38" xfId="0" applyFont="1" applyBorder="1" applyAlignment="1">
      <alignment horizontal="center"/>
    </xf>
    <xf numFmtId="0" fontId="0" fillId="0" borderId="40" xfId="0" applyBorder="1" applyAlignment="1">
      <alignment horizontal="center"/>
    </xf>
    <xf numFmtId="0" fontId="0" fillId="0" borderId="39" xfId="0" applyBorder="1" applyAlignment="1">
      <alignment horizontal="center"/>
    </xf>
    <xf numFmtId="177" fontId="0" fillId="0" borderId="0" xfId="0" applyNumberFormat="1" applyAlignment="1">
      <alignment horizontal="center"/>
    </xf>
    <xf numFmtId="0" fontId="0" fillId="0" borderId="28" xfId="0" applyBorder="1" applyAlignment="1">
      <alignment horizontal="center"/>
    </xf>
    <xf numFmtId="0" fontId="0" fillId="0" borderId="24" xfId="0" applyBorder="1" applyAlignment="1">
      <alignment horizontal="center"/>
    </xf>
    <xf numFmtId="0" fontId="0" fillId="0" borderId="47" xfId="0" applyBorder="1" applyAlignment="1">
      <alignment horizontal="center"/>
    </xf>
    <xf numFmtId="0" fontId="1" fillId="0" borderId="0" xfId="0" applyFont="1" applyAlignment="1">
      <alignment horizontal="center" wrapText="1"/>
    </xf>
    <xf numFmtId="186" fontId="0" fillId="0" borderId="0" xfId="0" applyNumberFormat="1" applyAlignment="1">
      <alignment horizontal="center"/>
    </xf>
    <xf numFmtId="0" fontId="0" fillId="6" borderId="0" xfId="0" applyFill="1" applyAlignment="1"/>
    <xf numFmtId="0" fontId="0" fillId="3" borderId="0" xfId="0" applyFill="1" applyAlignment="1"/>
    <xf numFmtId="0" fontId="7" fillId="3" borderId="0" xfId="0" applyFont="1" applyFill="1" applyAlignment="1">
      <alignment horizontal="center"/>
    </xf>
    <xf numFmtId="0" fontId="7" fillId="3" borderId="0" xfId="0" applyFont="1" applyFill="1" applyAlignment="1">
      <alignment horizontal="center" vertical="center"/>
    </xf>
    <xf numFmtId="0" fontId="24" fillId="6" borderId="17" xfId="0" applyFont="1" applyFill="1" applyBorder="1" applyAlignment="1">
      <alignment horizontal="center" vertical="center" wrapText="1"/>
    </xf>
    <xf numFmtId="0" fontId="24" fillId="6" borderId="17" xfId="0" applyFont="1" applyFill="1" applyBorder="1" applyAlignment="1">
      <alignment horizontal="left" vertical="center" wrapText="1"/>
    </xf>
    <xf numFmtId="14" fontId="24" fillId="6" borderId="17" xfId="0" applyNumberFormat="1"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7" xfId="0" applyFont="1" applyFill="1" applyBorder="1" applyAlignment="1">
      <alignment horizontal="left" vertical="center" wrapText="1"/>
    </xf>
    <xf numFmtId="0" fontId="7" fillId="6" borderId="17" xfId="0" applyFont="1" applyFill="1" applyBorder="1" applyAlignment="1">
      <alignment horizontal="center" vertical="center"/>
    </xf>
    <xf numFmtId="14" fontId="7" fillId="6" borderId="17" xfId="0" applyNumberFormat="1" applyFont="1" applyFill="1" applyBorder="1" applyAlignment="1">
      <alignment horizontal="center" vertical="center" wrapText="1"/>
    </xf>
    <xf numFmtId="0" fontId="7" fillId="6" borderId="17" xfId="62" applyFont="1" applyFill="1" applyBorder="1" applyAlignment="1">
      <alignment horizontal="center" vertical="center" wrapText="1"/>
    </xf>
    <xf numFmtId="0" fontId="7" fillId="6" borderId="17" xfId="0" applyNumberFormat="1" applyFont="1" applyFill="1" applyBorder="1" applyAlignment="1">
      <alignment horizontal="left" vertical="center" wrapText="1"/>
    </xf>
    <xf numFmtId="183" fontId="7" fillId="6" borderId="17" xfId="62" applyNumberFormat="1" applyFont="1" applyFill="1" applyBorder="1" applyAlignment="1">
      <alignment horizontal="center" vertical="center" wrapText="1"/>
    </xf>
    <xf numFmtId="183" fontId="7" fillId="6" borderId="17" xfId="0" applyNumberFormat="1" applyFont="1" applyFill="1" applyBorder="1" applyAlignment="1">
      <alignment horizontal="center" vertical="center" wrapText="1"/>
    </xf>
    <xf numFmtId="176" fontId="7" fillId="6" borderId="17" xfId="0" applyNumberFormat="1" applyFont="1" applyFill="1" applyBorder="1" applyAlignment="1">
      <alignment horizontal="center" vertical="center" wrapText="1"/>
    </xf>
    <xf numFmtId="176" fontId="7" fillId="6" borderId="17" xfId="60" applyNumberFormat="1" applyFont="1" applyFill="1" applyBorder="1" applyAlignment="1">
      <alignment horizontal="center" vertical="center" wrapText="1"/>
    </xf>
    <xf numFmtId="57" fontId="7" fillId="6" borderId="17" xfId="0" applyNumberFormat="1" applyFont="1" applyFill="1" applyBorder="1" applyAlignment="1">
      <alignment horizontal="center" vertical="center" wrapText="1"/>
    </xf>
    <xf numFmtId="0" fontId="7" fillId="6" borderId="17" xfId="0" applyNumberFormat="1" applyFont="1" applyFill="1" applyBorder="1" applyAlignment="1">
      <alignment horizontal="center" vertical="center" wrapText="1"/>
    </xf>
    <xf numFmtId="57" fontId="7" fillId="6" borderId="17" xfId="60" applyNumberFormat="1" applyFont="1" applyFill="1" applyBorder="1" applyAlignment="1">
      <alignment horizontal="center" vertical="center" wrapText="1"/>
    </xf>
    <xf numFmtId="49" fontId="7" fillId="6" borderId="17" xfId="19" applyNumberFormat="1" applyFont="1" applyFill="1" applyBorder="1" applyAlignment="1">
      <alignment horizontal="center" vertical="center" wrapText="1"/>
    </xf>
    <xf numFmtId="176" fontId="7" fillId="6" borderId="17" xfId="19" applyNumberFormat="1" applyFont="1" applyFill="1" applyBorder="1" applyAlignment="1">
      <alignment horizontal="center" vertical="center" wrapText="1"/>
    </xf>
    <xf numFmtId="0" fontId="7" fillId="6" borderId="17" xfId="60" applyNumberFormat="1" applyFont="1" applyFill="1" applyBorder="1" applyAlignment="1">
      <alignment horizontal="center" vertical="center" wrapText="1"/>
    </xf>
    <xf numFmtId="0" fontId="7" fillId="6" borderId="17" xfId="60" applyFont="1" applyFill="1" applyBorder="1" applyAlignment="1">
      <alignment horizontal="center" vertical="center" wrapText="1"/>
    </xf>
    <xf numFmtId="178" fontId="7" fillId="6" borderId="17" xfId="61" applyNumberFormat="1" applyFont="1" applyFill="1" applyBorder="1" applyAlignment="1">
      <alignment horizontal="center" vertical="center" wrapText="1"/>
    </xf>
    <xf numFmtId="0" fontId="7" fillId="6" borderId="17" xfId="62" applyNumberFormat="1" applyFont="1" applyFill="1" applyBorder="1" applyAlignment="1">
      <alignment horizontal="center" vertical="center" wrapText="1"/>
    </xf>
    <xf numFmtId="0" fontId="7" fillId="6" borderId="17" xfId="0" applyFont="1" applyFill="1" applyBorder="1" applyAlignment="1" applyProtection="1">
      <alignment horizontal="center" vertical="center" wrapText="1"/>
    </xf>
    <xf numFmtId="0" fontId="7" fillId="6" borderId="17" xfId="0" applyFont="1" applyFill="1" applyBorder="1" applyAlignment="1" applyProtection="1">
      <alignment horizontal="left" vertical="center" wrapText="1"/>
    </xf>
    <xf numFmtId="183" fontId="7" fillId="6" borderId="17" xfId="60" applyNumberFormat="1" applyFont="1" applyFill="1" applyBorder="1" applyAlignment="1">
      <alignment horizontal="center" vertical="center" wrapText="1"/>
    </xf>
    <xf numFmtId="178" fontId="7" fillId="6" borderId="17" xfId="0" applyNumberFormat="1" applyFont="1" applyFill="1" applyBorder="1" applyAlignment="1">
      <alignment horizontal="left" vertical="center" wrapText="1"/>
    </xf>
    <xf numFmtId="177" fontId="7" fillId="6" borderId="17" xfId="0" applyNumberFormat="1" applyFont="1" applyFill="1" applyBorder="1" applyAlignment="1">
      <alignment horizontal="center" vertical="center" wrapText="1"/>
    </xf>
    <xf numFmtId="0" fontId="7" fillId="6" borderId="17" xfId="19" applyNumberFormat="1" applyFont="1" applyFill="1" applyBorder="1" applyAlignment="1">
      <alignment horizontal="center" vertical="center" wrapText="1"/>
    </xf>
    <xf numFmtId="0" fontId="7" fillId="6" borderId="0" xfId="0" applyFont="1" applyFill="1" applyAlignment="1">
      <alignment horizontal="center" vertical="center"/>
    </xf>
    <xf numFmtId="176" fontId="7" fillId="6" borderId="17" xfId="38" applyNumberFormat="1" applyFont="1" applyFill="1" applyBorder="1" applyAlignment="1" applyProtection="1">
      <alignment horizontal="center" vertical="center" wrapText="1"/>
    </xf>
    <xf numFmtId="0" fontId="7" fillId="6" borderId="17" xfId="38" applyFont="1" applyFill="1" applyBorder="1" applyAlignment="1" applyProtection="1">
      <alignment horizontal="left" vertical="center" wrapText="1"/>
    </xf>
    <xf numFmtId="180" fontId="7" fillId="6" borderId="17" xfId="61" applyNumberFormat="1" applyFont="1" applyFill="1" applyBorder="1" applyAlignment="1">
      <alignment horizontal="center" vertical="center" wrapText="1"/>
    </xf>
    <xf numFmtId="178" fontId="7" fillId="6" borderId="17" xfId="61" applyNumberFormat="1" applyFont="1" applyFill="1" applyBorder="1" applyAlignment="1">
      <alignment horizontal="left" vertical="center" wrapText="1"/>
    </xf>
    <xf numFmtId="176" fontId="7" fillId="6" borderId="17" xfId="61" applyNumberFormat="1" applyFont="1" applyFill="1" applyBorder="1" applyAlignment="1">
      <alignment horizontal="center" vertical="center" wrapText="1"/>
    </xf>
    <xf numFmtId="49" fontId="7" fillId="6" borderId="17" xfId="0" applyNumberFormat="1" applyFont="1" applyFill="1" applyBorder="1" applyAlignment="1">
      <alignment horizontal="center" vertical="center" wrapText="1"/>
    </xf>
    <xf numFmtId="0" fontId="7" fillId="6" borderId="17" xfId="0" applyNumberFormat="1" applyFont="1" applyFill="1" applyBorder="1" applyAlignment="1">
      <alignment horizontal="center" vertical="center"/>
    </xf>
    <xf numFmtId="0" fontId="7" fillId="6" borderId="17" xfId="62" applyFont="1" applyFill="1" applyBorder="1" applyAlignment="1">
      <alignment horizontal="left" vertical="center" wrapText="1"/>
    </xf>
    <xf numFmtId="0" fontId="21" fillId="2" borderId="17" xfId="0" applyNumberFormat="1" applyFont="1" applyFill="1" applyBorder="1" applyAlignment="1">
      <alignment horizontal="center" vertical="center"/>
    </xf>
    <xf numFmtId="0" fontId="7" fillId="6" borderId="17" xfId="64" applyFont="1" applyFill="1" applyBorder="1" applyAlignment="1">
      <alignment horizontal="left" vertical="center" wrapText="1"/>
    </xf>
    <xf numFmtId="10" fontId="7" fillId="6" borderId="17" xfId="0" applyNumberFormat="1" applyFont="1" applyFill="1" applyBorder="1" applyAlignment="1" applyProtection="1">
      <alignment horizontal="center" vertical="center" wrapText="1"/>
      <protection locked="0"/>
    </xf>
    <xf numFmtId="0" fontId="7" fillId="6" borderId="17" xfId="0" applyFont="1" applyFill="1" applyBorder="1" applyAlignment="1" applyProtection="1">
      <alignment horizontal="center" vertical="center" wrapText="1"/>
      <protection locked="0"/>
    </xf>
    <xf numFmtId="178" fontId="7" fillId="6" borderId="17" xfId="66" applyNumberFormat="1" applyFont="1" applyFill="1" applyBorder="1" applyAlignment="1">
      <alignment horizontal="center" vertical="center" wrapText="1"/>
    </xf>
    <xf numFmtId="0" fontId="7" fillId="6" borderId="17" xfId="65"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7" xfId="0" applyFont="1" applyFill="1" applyBorder="1" applyAlignment="1" applyProtection="1">
      <alignment horizontal="center" vertical="center" wrapText="1"/>
    </xf>
    <xf numFmtId="0" fontId="7" fillId="3" borderId="17" xfId="0" applyFont="1" applyFill="1" applyBorder="1" applyAlignment="1" applyProtection="1">
      <alignment horizontal="left" vertical="center" wrapText="1"/>
    </xf>
    <xf numFmtId="0" fontId="7" fillId="3" borderId="17" xfId="0" applyNumberFormat="1" applyFont="1" applyFill="1" applyBorder="1" applyAlignment="1">
      <alignment horizontal="center" vertical="center" wrapText="1"/>
    </xf>
    <xf numFmtId="0" fontId="24" fillId="6" borderId="17" xfId="0" applyFont="1" applyFill="1" applyBorder="1" applyAlignment="1">
      <alignment horizontal="left" vertical="center"/>
    </xf>
    <xf numFmtId="0" fontId="7" fillId="6" borderId="17" xfId="0" applyFont="1" applyFill="1" applyBorder="1" applyAlignment="1">
      <alignment horizontal="left" vertical="center"/>
    </xf>
    <xf numFmtId="184" fontId="7" fillId="6" borderId="17" xfId="0" applyNumberFormat="1" applyFont="1" applyFill="1" applyBorder="1" applyAlignment="1">
      <alignment horizontal="center" vertical="center" wrapText="1"/>
    </xf>
    <xf numFmtId="185" fontId="7" fillId="6" borderId="17" xfId="0" applyNumberFormat="1" applyFont="1" applyFill="1" applyBorder="1" applyAlignment="1">
      <alignment horizontal="center" vertical="center" wrapText="1"/>
    </xf>
    <xf numFmtId="183" fontId="7" fillId="6" borderId="17" xfId="0" applyNumberFormat="1" applyFont="1" applyFill="1" applyBorder="1" applyAlignment="1">
      <alignment horizontal="center" vertical="center"/>
    </xf>
    <xf numFmtId="177" fontId="7" fillId="6" borderId="17" xfId="60" applyNumberFormat="1" applyFont="1" applyFill="1" applyBorder="1" applyAlignment="1">
      <alignment horizontal="center" vertical="center" wrapText="1"/>
    </xf>
    <xf numFmtId="0" fontId="7" fillId="6" borderId="17" xfId="57" applyFont="1" applyFill="1" applyBorder="1" applyAlignment="1">
      <alignment horizontal="center" vertical="center" wrapText="1"/>
    </xf>
    <xf numFmtId="0" fontId="7" fillId="6" borderId="17" xfId="60" applyFont="1" applyFill="1" applyBorder="1" applyAlignment="1">
      <alignment horizontal="left" vertical="center" wrapText="1"/>
    </xf>
    <xf numFmtId="0" fontId="7" fillId="6" borderId="17" xfId="61" applyNumberFormat="1" applyFont="1" applyFill="1" applyBorder="1" applyAlignment="1">
      <alignment horizontal="center" vertical="center" wrapText="1"/>
    </xf>
    <xf numFmtId="57" fontId="7" fillId="6" borderId="17" xfId="0" applyNumberFormat="1" applyFont="1" applyFill="1" applyBorder="1" applyAlignment="1">
      <alignment horizontal="center" vertical="center"/>
    </xf>
    <xf numFmtId="0" fontId="7" fillId="6" borderId="17" xfId="63" applyFont="1" applyFill="1" applyBorder="1" applyAlignment="1">
      <alignment horizontal="left" vertical="center" wrapText="1"/>
    </xf>
    <xf numFmtId="176" fontId="7" fillId="6" borderId="17" xfId="63" applyNumberFormat="1" applyFont="1" applyFill="1" applyBorder="1" applyAlignment="1">
      <alignment horizontal="center" vertical="center" wrapText="1"/>
    </xf>
    <xf numFmtId="179" fontId="7" fillId="6" borderId="17" xfId="61" applyNumberFormat="1" applyFont="1" applyFill="1" applyBorder="1" applyAlignment="1">
      <alignment horizontal="center" vertical="center" wrapText="1"/>
    </xf>
    <xf numFmtId="0" fontId="7" fillId="6" borderId="17" xfId="23" applyFont="1" applyFill="1" applyBorder="1" applyAlignment="1">
      <alignment horizontal="center" vertical="center" wrapText="1"/>
    </xf>
    <xf numFmtId="0" fontId="7" fillId="6" borderId="17" xfId="23" applyFont="1" applyFill="1" applyBorder="1" applyAlignment="1">
      <alignment horizontal="left" vertical="center" wrapText="1"/>
    </xf>
    <xf numFmtId="176" fontId="7" fillId="6" borderId="17" xfId="23" applyNumberFormat="1" applyFont="1" applyFill="1" applyBorder="1" applyAlignment="1">
      <alignment horizontal="center" vertical="center" wrapText="1"/>
    </xf>
    <xf numFmtId="49" fontId="7" fillId="6" borderId="17" xfId="0" applyNumberFormat="1" applyFont="1" applyFill="1" applyBorder="1" applyAlignment="1">
      <alignment horizontal="left" vertical="center" wrapText="1"/>
    </xf>
    <xf numFmtId="0" fontId="7" fillId="6" borderId="17" xfId="0" applyFont="1" applyFill="1" applyBorder="1" applyAlignment="1" applyProtection="1">
      <alignment horizontal="left" vertical="center" wrapText="1"/>
      <protection locked="0"/>
    </xf>
    <xf numFmtId="183" fontId="7" fillId="6" borderId="17" xfId="0" applyNumberFormat="1" applyFont="1" applyFill="1" applyBorder="1" applyAlignment="1" applyProtection="1">
      <alignment horizontal="center" vertical="center" wrapText="1"/>
      <protection locked="0"/>
    </xf>
    <xf numFmtId="181" fontId="7" fillId="6" borderId="17" xfId="0" applyNumberFormat="1" applyFont="1" applyFill="1" applyBorder="1" applyAlignment="1">
      <alignment horizontal="center" vertical="center" wrapText="1"/>
    </xf>
    <xf numFmtId="178" fontId="7" fillId="6" borderId="17" xfId="0" applyNumberFormat="1" applyFont="1" applyFill="1" applyBorder="1" applyAlignment="1">
      <alignment horizontal="center" vertical="center" wrapText="1"/>
    </xf>
    <xf numFmtId="0" fontId="7" fillId="2" borderId="17" xfId="0" applyFont="1" applyFill="1" applyBorder="1" applyAlignment="1">
      <alignment horizontal="left" vertical="center" wrapText="1"/>
    </xf>
    <xf numFmtId="178" fontId="21" fillId="2" borderId="17" xfId="0" applyNumberFormat="1" applyFont="1" applyFill="1" applyBorder="1" applyAlignment="1">
      <alignment horizontal="center" vertical="center" wrapText="1"/>
    </xf>
    <xf numFmtId="0" fontId="7" fillId="6" borderId="17" xfId="21" applyFont="1" applyFill="1" applyBorder="1" applyAlignment="1">
      <alignment horizontal="center" vertical="center" wrapText="1"/>
    </xf>
    <xf numFmtId="176" fontId="7" fillId="6" borderId="17" xfId="21" applyNumberFormat="1" applyFont="1" applyFill="1" applyBorder="1" applyAlignment="1">
      <alignment horizontal="center" vertical="center" wrapText="1"/>
    </xf>
    <xf numFmtId="182" fontId="7" fillId="6" borderId="17" xfId="0" applyNumberFormat="1" applyFont="1" applyFill="1" applyBorder="1" applyAlignment="1">
      <alignment horizontal="center" vertical="center" wrapText="1"/>
    </xf>
    <xf numFmtId="183" fontId="7" fillId="6" borderId="17" xfId="0" applyNumberFormat="1" applyFont="1" applyFill="1" applyBorder="1" applyAlignment="1" applyProtection="1">
      <alignment horizontal="center" vertical="center" wrapText="1"/>
    </xf>
    <xf numFmtId="176" fontId="21" fillId="2" borderId="17" xfId="60" applyNumberFormat="1" applyFont="1" applyFill="1" applyBorder="1" applyAlignment="1">
      <alignment horizontal="center" vertical="center" wrapText="1"/>
    </xf>
    <xf numFmtId="0" fontId="7" fillId="6" borderId="17" xfId="65" applyFont="1" applyFill="1" applyBorder="1" applyAlignment="1">
      <alignment horizontal="left" vertical="center" wrapText="1"/>
    </xf>
    <xf numFmtId="49" fontId="7" fillId="6" borderId="17" xfId="65" applyNumberFormat="1"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7" xfId="0" applyFont="1" applyFill="1" applyBorder="1" applyAlignment="1">
      <alignment horizontal="left"/>
    </xf>
    <xf numFmtId="0" fontId="7" fillId="3" borderId="17" xfId="0" applyFont="1" applyFill="1" applyBorder="1" applyAlignment="1">
      <alignment horizontal="center"/>
    </xf>
    <xf numFmtId="0" fontId="7" fillId="6" borderId="17" xfId="0" applyFont="1" applyFill="1" applyBorder="1" applyAlignment="1">
      <alignment horizontal="center" vertical="center" wrapText="1" readingOrder="1"/>
    </xf>
    <xf numFmtId="0" fontId="21" fillId="2" borderId="17" xfId="0" applyFont="1" applyFill="1" applyBorder="1" applyAlignment="1">
      <alignment horizontal="left" vertical="center" wrapText="1"/>
    </xf>
    <xf numFmtId="183" fontId="13" fillId="2" borderId="17" xfId="0" applyNumberFormat="1" applyFont="1" applyFill="1" applyBorder="1" applyAlignment="1">
      <alignment horizontal="center" vertical="center" wrapText="1"/>
    </xf>
    <xf numFmtId="0" fontId="7" fillId="3" borderId="17" xfId="0" applyFont="1" applyFill="1" applyBorder="1" applyAlignment="1">
      <alignment horizontal="left" vertical="center" wrapText="1"/>
    </xf>
    <xf numFmtId="0" fontId="7" fillId="6" borderId="17" xfId="67" applyFont="1" applyFill="1" applyBorder="1" applyAlignment="1">
      <alignment horizontal="center" vertical="center" wrapText="1"/>
    </xf>
    <xf numFmtId="178" fontId="21" fillId="2" borderId="17" xfId="61"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0" fontId="7" fillId="6" borderId="17" xfId="0" applyFont="1" applyFill="1" applyBorder="1" applyAlignment="1">
      <alignment horizontal="left"/>
    </xf>
    <xf numFmtId="0" fontId="7" fillId="6" borderId="17" xfId="0" applyFont="1" applyFill="1" applyBorder="1" applyAlignment="1">
      <alignment horizontal="center"/>
    </xf>
    <xf numFmtId="0" fontId="0" fillId="8" borderId="0" xfId="0" applyFill="1" applyAlignment="1"/>
    <xf numFmtId="0" fontId="7" fillId="3" borderId="0" xfId="0" applyFont="1" applyFill="1" applyAlignment="1"/>
    <xf numFmtId="183" fontId="21" fillId="2" borderId="17" xfId="62" applyNumberFormat="1" applyFont="1" applyFill="1" applyBorder="1" applyAlignment="1">
      <alignment horizontal="center" vertical="center" wrapText="1"/>
    </xf>
    <xf numFmtId="57" fontId="7" fillId="2" borderId="17" xfId="60" applyNumberFormat="1" applyFont="1" applyFill="1" applyBorder="1" applyAlignment="1">
      <alignment horizontal="center" vertical="center" wrapText="1"/>
    </xf>
    <xf numFmtId="176" fontId="7" fillId="2" borderId="17" xfId="60" applyNumberFormat="1"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2" borderId="17" xfId="60" applyFont="1" applyFill="1" applyBorder="1" applyAlignment="1">
      <alignment horizontal="center" vertical="center" wrapText="1"/>
    </xf>
    <xf numFmtId="49" fontId="7" fillId="2" borderId="17" xfId="19" applyNumberFormat="1" applyFont="1" applyFill="1" applyBorder="1" applyAlignment="1">
      <alignment horizontal="center" vertical="center" wrapText="1"/>
    </xf>
    <xf numFmtId="176" fontId="7" fillId="2" borderId="17"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176" fontId="21" fillId="2" borderId="17" xfId="0" applyNumberFormat="1" applyFont="1" applyFill="1" applyBorder="1" applyAlignment="1">
      <alignment horizontal="center" vertical="center" wrapText="1"/>
    </xf>
    <xf numFmtId="176" fontId="7" fillId="3" borderId="17" xfId="0" applyNumberFormat="1" applyFont="1" applyFill="1" applyBorder="1" applyAlignment="1">
      <alignment horizontal="center" vertical="center" wrapText="1"/>
    </xf>
    <xf numFmtId="0" fontId="7" fillId="8" borderId="0" xfId="0" applyFont="1" applyFill="1" applyAlignment="1">
      <alignment horizontal="center" vertical="center"/>
    </xf>
    <xf numFmtId="0" fontId="7" fillId="8" borderId="0" xfId="0" applyFont="1" applyFill="1" applyAlignment="1">
      <alignment horizontal="center" vertical="center" wrapText="1"/>
    </xf>
    <xf numFmtId="0" fontId="7" fillId="3" borderId="0" xfId="0" applyFont="1" applyFill="1" applyAlignment="1">
      <alignment horizontal="center" vertical="center" wrapText="1"/>
    </xf>
    <xf numFmtId="183" fontId="7" fillId="2" borderId="17" xfId="0" applyNumberFormat="1" applyFont="1" applyFill="1" applyBorder="1" applyAlignment="1">
      <alignment horizontal="center" vertical="center" wrapText="1"/>
    </xf>
    <xf numFmtId="0" fontId="21" fillId="2" borderId="17" xfId="0" applyNumberFormat="1" applyFont="1" applyFill="1" applyBorder="1" applyAlignment="1">
      <alignment horizontal="center" vertical="center" wrapText="1"/>
    </xf>
    <xf numFmtId="0" fontId="21" fillId="2" borderId="17" xfId="0" applyNumberFormat="1" applyFont="1" applyFill="1" applyBorder="1" applyAlignment="1">
      <alignment horizontal="left" vertical="center" wrapText="1"/>
    </xf>
    <xf numFmtId="10" fontId="7" fillId="2" borderId="17" xfId="0" applyNumberFormat="1"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49" fontId="7" fillId="2" borderId="17" xfId="0" applyNumberFormat="1" applyFont="1" applyFill="1" applyBorder="1" applyAlignment="1">
      <alignment horizontal="center" vertical="center" wrapText="1"/>
    </xf>
    <xf numFmtId="57" fontId="7" fillId="3" borderId="17" xfId="0" applyNumberFormat="1" applyFont="1" applyFill="1" applyBorder="1" applyAlignment="1">
      <alignment horizontal="center" vertical="center"/>
    </xf>
    <xf numFmtId="177" fontId="7" fillId="3" borderId="17" xfId="0" applyNumberFormat="1" applyFont="1" applyFill="1" applyBorder="1" applyAlignment="1">
      <alignment horizontal="center" vertical="center"/>
    </xf>
    <xf numFmtId="0" fontId="7" fillId="2" borderId="17" xfId="0" applyFont="1" applyFill="1" applyBorder="1" applyAlignment="1">
      <alignment horizontal="center" vertical="center"/>
    </xf>
    <xf numFmtId="177" fontId="7" fillId="3" borderId="17" xfId="0" applyNumberFormat="1" applyFont="1" applyFill="1" applyBorder="1" applyAlignment="1">
      <alignment horizontal="center" vertical="center" wrapText="1"/>
    </xf>
    <xf numFmtId="0" fontId="7" fillId="2" borderId="17" xfId="21" applyFont="1" applyFill="1" applyBorder="1" applyAlignment="1">
      <alignment horizontal="center" vertical="center" wrapText="1"/>
    </xf>
    <xf numFmtId="0" fontId="7" fillId="8" borderId="17" xfId="0" applyFont="1" applyFill="1" applyBorder="1" applyAlignment="1">
      <alignment horizontal="center" vertical="center"/>
    </xf>
    <xf numFmtId="183" fontId="21" fillId="2" borderId="17" xfId="0" applyNumberFormat="1" applyFont="1" applyFill="1" applyBorder="1" applyAlignment="1">
      <alignment horizontal="center" vertical="center" wrapText="1"/>
    </xf>
    <xf numFmtId="49" fontId="7" fillId="2" borderId="17" xfId="0" applyNumberFormat="1" applyFont="1" applyFill="1" applyBorder="1" applyAlignment="1">
      <alignment horizontal="left" vertical="center" wrapText="1"/>
    </xf>
    <xf numFmtId="178" fontId="7" fillId="2" borderId="17" xfId="61" applyNumberFormat="1" applyFont="1" applyFill="1" applyBorder="1" applyAlignment="1">
      <alignment horizontal="center" vertical="center" wrapText="1"/>
    </xf>
    <xf numFmtId="0" fontId="0" fillId="5" borderId="0" xfId="0" applyFill="1" applyAlignment="1">
      <alignment vertical="center"/>
    </xf>
    <xf numFmtId="14" fontId="0" fillId="0" borderId="0" xfId="0" applyNumberFormat="1" applyFont="1" applyFill="1" applyAlignment="1">
      <alignment vertical="center"/>
    </xf>
    <xf numFmtId="14" fontId="12" fillId="0" borderId="17" xfId="0" applyNumberFormat="1" applyFont="1" applyFill="1" applyBorder="1" applyAlignment="1">
      <alignment horizontal="center" vertical="center" wrapText="1"/>
    </xf>
    <xf numFmtId="57" fontId="10" fillId="0" borderId="17" xfId="0" applyNumberFormat="1" applyFont="1" applyFill="1" applyBorder="1" applyAlignment="1">
      <alignment horizontal="center" vertical="center" wrapText="1"/>
    </xf>
    <xf numFmtId="0" fontId="5" fillId="0" borderId="47" xfId="0" applyFont="1" applyFill="1" applyBorder="1" applyAlignment="1">
      <alignment horizontal="center" vertical="center" wrapText="1"/>
    </xf>
    <xf numFmtId="0" fontId="12" fillId="0" borderId="27" xfId="0" applyFont="1" applyFill="1" applyBorder="1" applyAlignment="1">
      <alignment horizontal="left" vertical="center" wrapText="1"/>
    </xf>
    <xf numFmtId="0" fontId="12" fillId="0" borderId="0" xfId="0" applyFont="1" applyFill="1" applyAlignment="1">
      <alignment horizontal="center" vertical="center" wrapText="1"/>
    </xf>
    <xf numFmtId="0" fontId="0" fillId="0" borderId="17" xfId="0" applyFont="1" applyFill="1" applyBorder="1" applyAlignment="1">
      <alignment vertical="center"/>
    </xf>
    <xf numFmtId="0" fontId="5" fillId="0" borderId="17" xfId="38" applyFont="1" applyFill="1" applyBorder="1" applyAlignment="1" applyProtection="1">
      <alignment horizontal="center" vertical="center" wrapText="1"/>
    </xf>
    <xf numFmtId="0" fontId="15" fillId="0" borderId="17" xfId="0" applyFont="1" applyFill="1" applyBorder="1" applyAlignment="1">
      <alignment horizontal="left" vertical="center" wrapText="1"/>
    </xf>
    <xf numFmtId="183" fontId="10" fillId="0" borderId="17" xfId="0" applyNumberFormat="1" applyFont="1" applyFill="1" applyBorder="1" applyAlignment="1" applyProtection="1">
      <alignment horizontal="left" vertical="center" wrapText="1"/>
    </xf>
    <xf numFmtId="0" fontId="7" fillId="0" borderId="17" xfId="0"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2" xfId="0" applyFont="1" applyFill="1" applyBorder="1" applyAlignment="1">
      <alignment vertical="center" wrapText="1"/>
    </xf>
    <xf numFmtId="176" fontId="13" fillId="0" borderId="22" xfId="0" applyNumberFormat="1" applyFont="1" applyFill="1" applyBorder="1" applyAlignment="1">
      <alignment horizontal="center" vertical="center" wrapText="1"/>
    </xf>
    <xf numFmtId="0" fontId="5" fillId="0" borderId="17" xfId="64"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6" fillId="0" borderId="17" xfId="6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xf>
    <xf numFmtId="178" fontId="13" fillId="0" borderId="17" xfId="61" applyNumberFormat="1" applyFont="1" applyFill="1" applyBorder="1" applyAlignment="1">
      <alignment horizontal="center" vertical="center" wrapText="1"/>
    </xf>
    <xf numFmtId="178" fontId="13" fillId="0" borderId="0" xfId="61" applyNumberFormat="1" applyFont="1" applyFill="1" applyAlignment="1">
      <alignment horizontal="center" vertical="center" wrapText="1"/>
    </xf>
    <xf numFmtId="0" fontId="13" fillId="0" borderId="0" xfId="0" applyFont="1" applyFill="1" applyAlignment="1">
      <alignment horizontal="left" vertical="center" wrapText="1"/>
    </xf>
    <xf numFmtId="0" fontId="0" fillId="0" borderId="13" xfId="0" applyFont="1" applyFill="1" applyBorder="1" applyAlignment="1">
      <alignment vertical="center"/>
    </xf>
    <xf numFmtId="0" fontId="16" fillId="0" borderId="17" xfId="0" applyFont="1" applyFill="1" applyBorder="1" applyAlignment="1">
      <alignment horizontal="center" vertical="center" wrapText="1"/>
    </xf>
    <xf numFmtId="0" fontId="5" fillId="0" borderId="17" xfId="0" applyNumberFormat="1" applyFont="1" applyFill="1" applyBorder="1" applyAlignment="1">
      <alignment horizontal="justify" vertical="center" wrapText="1"/>
    </xf>
    <xf numFmtId="0" fontId="17" fillId="5" borderId="17" xfId="0" applyFont="1" applyFill="1" applyBorder="1" applyAlignment="1">
      <alignment horizontal="center" vertical="center" wrapText="1"/>
    </xf>
    <xf numFmtId="0" fontId="17" fillId="5" borderId="2" xfId="0" applyFont="1" applyFill="1" applyBorder="1" applyAlignment="1">
      <alignment horizontal="center" vertical="center"/>
    </xf>
    <xf numFmtId="0" fontId="19" fillId="5" borderId="1" xfId="0"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0" fillId="5" borderId="0" xfId="0" applyFill="1" applyAlignment="1">
      <alignment vertical="center" wrapText="1"/>
    </xf>
    <xf numFmtId="0" fontId="5" fillId="5" borderId="0" xfId="0" applyFont="1" applyFill="1" applyAlignment="1">
      <alignment vertical="center" wrapText="1"/>
    </xf>
    <xf numFmtId="0" fontId="17" fillId="0" borderId="16" xfId="0" applyFont="1" applyFill="1" applyBorder="1" applyAlignment="1">
      <alignment horizontal="center" vertical="center" wrapText="1"/>
    </xf>
    <xf numFmtId="0" fontId="5" fillId="0" borderId="17" xfId="21" applyFont="1" applyFill="1" applyBorder="1" applyAlignment="1">
      <alignment horizontal="center" vertical="center" wrapText="1"/>
    </xf>
    <xf numFmtId="176" fontId="5" fillId="0" borderId="17" xfId="21" applyNumberFormat="1" applyFont="1" applyFill="1" applyBorder="1" applyAlignment="1">
      <alignment horizontal="center" vertical="center" wrapText="1"/>
    </xf>
    <xf numFmtId="0" fontId="0" fillId="6" borderId="17" xfId="0" applyFont="1" applyFill="1" applyBorder="1" applyAlignment="1">
      <alignment vertical="center"/>
    </xf>
    <xf numFmtId="0" fontId="20" fillId="0" borderId="45" xfId="0" applyFont="1" applyFill="1" applyBorder="1" applyAlignment="1">
      <alignment horizontal="left" vertical="center" wrapText="1"/>
    </xf>
    <xf numFmtId="0" fontId="29" fillId="0" borderId="0" xfId="0" applyFont="1" applyFill="1" applyAlignment="1">
      <alignment horizontal="center" vertical="center" wrapText="1"/>
    </xf>
    <xf numFmtId="178" fontId="17" fillId="0" borderId="17" xfId="66" applyNumberFormat="1"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0" xfId="0" applyFill="1" applyAlignment="1">
      <alignment horizontal="center" vertical="center" wrapText="1"/>
    </xf>
    <xf numFmtId="0" fontId="29" fillId="0" borderId="40"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40" xfId="0" applyFill="1" applyBorder="1" applyAlignment="1">
      <alignment horizontal="center" vertical="center"/>
    </xf>
    <xf numFmtId="0" fontId="17" fillId="0" borderId="13"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0" fillId="5"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57" fontId="5" fillId="0" borderId="17" xfId="0" applyNumberFormat="1" applyFont="1" applyFill="1" applyBorder="1" applyAlignment="1">
      <alignment horizontal="center" vertical="center"/>
    </xf>
    <xf numFmtId="0" fontId="20" fillId="0" borderId="30" xfId="0" applyFont="1" applyFill="1" applyBorder="1" applyAlignment="1">
      <alignment horizontal="left" vertical="center" wrapText="1"/>
    </xf>
    <xf numFmtId="0" fontId="5" fillId="5" borderId="0" xfId="0" applyFont="1" applyFill="1" applyAlignment="1">
      <alignment horizontal="center" vertical="center" wrapText="1"/>
    </xf>
    <xf numFmtId="0" fontId="0" fillId="5" borderId="40" xfId="0" applyFill="1" applyBorder="1" applyAlignment="1">
      <alignment vertical="center" wrapText="1"/>
    </xf>
    <xf numFmtId="0" fontId="0" fillId="0" borderId="40" xfId="0" applyFill="1" applyBorder="1" applyAlignment="1">
      <alignment wrapText="1"/>
    </xf>
    <xf numFmtId="0" fontId="0" fillId="0" borderId="13" xfId="0" applyFont="1" applyFill="1" applyBorder="1" applyAlignment="1">
      <alignment horizontal="center" vertical="center"/>
    </xf>
    <xf numFmtId="0" fontId="0" fillId="0" borderId="40" xfId="0" applyFont="1" applyFill="1" applyBorder="1" applyAlignment="1">
      <alignment horizontal="center" vertical="center"/>
    </xf>
    <xf numFmtId="0" fontId="0" fillId="3" borderId="0" xfId="0" applyFont="1" applyFill="1" applyAlignment="1">
      <alignment vertical="center"/>
    </xf>
    <xf numFmtId="0" fontId="7" fillId="3" borderId="0" xfId="0" applyFont="1" applyFill="1" applyAlignment="1">
      <alignment vertical="center"/>
    </xf>
    <xf numFmtId="0" fontId="5" fillId="3" borderId="0" xfId="0" applyFont="1" applyFill="1" applyAlignment="1">
      <alignment vertical="center"/>
    </xf>
    <xf numFmtId="0" fontId="5" fillId="2" borderId="0" xfId="0" applyFont="1" applyFill="1" applyAlignment="1">
      <alignment vertical="center"/>
    </xf>
    <xf numFmtId="0" fontId="0" fillId="3" borderId="0" xfId="0" applyFill="1" applyAlignment="1">
      <alignment vertical="center"/>
    </xf>
    <xf numFmtId="0" fontId="0" fillId="2" borderId="0" xfId="0" applyFill="1" applyAlignment="1">
      <alignment vertical="center"/>
    </xf>
    <xf numFmtId="0" fontId="0" fillId="3" borderId="0" xfId="0" applyFill="1" applyAlignment="1">
      <alignment horizontal="center" vertical="center"/>
    </xf>
    <xf numFmtId="0" fontId="0" fillId="5" borderId="0" xfId="0" applyFill="1" applyAlignment="1"/>
    <xf numFmtId="176" fontId="10" fillId="2" borderId="17" xfId="60" applyNumberFormat="1" applyFont="1" applyFill="1" applyBorder="1" applyAlignment="1">
      <alignment horizontal="center" vertical="center" wrapText="1"/>
    </xf>
    <xf numFmtId="57" fontId="10" fillId="2" borderId="17"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7" xfId="0" applyFont="1" applyFill="1" applyBorder="1" applyAlignment="1">
      <alignment horizontal="center" vertical="center" wrapText="1"/>
    </xf>
    <xf numFmtId="176" fontId="5" fillId="3" borderId="17" xfId="60" applyNumberFormat="1" applyFont="1" applyFill="1" applyBorder="1" applyAlignment="1">
      <alignment horizontal="center" vertical="center" wrapText="1"/>
    </xf>
    <xf numFmtId="57" fontId="5" fillId="3" borderId="17" xfId="0" applyNumberFormat="1" applyFont="1" applyFill="1" applyBorder="1" applyAlignment="1">
      <alignment horizontal="center" vertical="center" wrapText="1"/>
    </xf>
    <xf numFmtId="57" fontId="5" fillId="2" borderId="17" xfId="60" applyNumberFormat="1" applyFont="1" applyFill="1" applyBorder="1" applyAlignment="1">
      <alignment horizontal="center" vertical="center" wrapText="1"/>
    </xf>
    <xf numFmtId="57" fontId="5" fillId="2" borderId="17"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7" xfId="0" applyFont="1" applyFill="1" applyBorder="1" applyAlignment="1">
      <alignment horizontal="center" vertical="center" wrapText="1"/>
    </xf>
    <xf numFmtId="49" fontId="5" fillId="2" borderId="17" xfId="19" applyNumberFormat="1" applyFont="1" applyFill="1" applyBorder="1" applyAlignment="1">
      <alignment horizontal="center" vertical="center" wrapText="1"/>
    </xf>
    <xf numFmtId="176" fontId="5" fillId="2" borderId="17" xfId="60"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7" xfId="0" applyFont="1" applyFill="1" applyBorder="1" applyAlignment="1">
      <alignment horizontal="left" vertical="center" wrapText="1"/>
    </xf>
    <xf numFmtId="176" fontId="5" fillId="3" borderId="17" xfId="0" applyNumberFormat="1" applyFont="1" applyFill="1" applyBorder="1" applyAlignment="1">
      <alignment horizontal="center" vertical="center" wrapText="1"/>
    </xf>
    <xf numFmtId="0" fontId="5" fillId="3" borderId="17"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0" fontId="10" fillId="3" borderId="0" xfId="0" applyFont="1" applyFill="1" applyAlignment="1">
      <alignment horizontal="center" vertical="center" wrapText="1"/>
    </xf>
    <xf numFmtId="0" fontId="0" fillId="3" borderId="0" xfId="0" applyFont="1" applyFill="1" applyAlignment="1">
      <alignment vertical="center" wrapText="1"/>
    </xf>
    <xf numFmtId="0" fontId="7" fillId="3" borderId="0" xfId="0" applyFont="1" applyFill="1" applyAlignment="1">
      <alignment vertical="center" wrapText="1"/>
    </xf>
    <xf numFmtId="178" fontId="15" fillId="2" borderId="17" xfId="0" applyNumberFormat="1" applyFont="1" applyFill="1" applyBorder="1" applyAlignment="1">
      <alignment horizontal="left" vertical="center" wrapText="1"/>
    </xf>
    <xf numFmtId="0" fontId="15" fillId="2" borderId="17" xfId="0" applyFont="1" applyFill="1" applyBorder="1" applyAlignment="1">
      <alignment horizontal="center" vertical="center" wrapText="1"/>
    </xf>
    <xf numFmtId="0" fontId="5" fillId="3" borderId="17" xfId="38" applyFont="1" applyFill="1" applyBorder="1" applyAlignment="1" applyProtection="1">
      <alignment horizontal="left" vertical="center" wrapText="1"/>
    </xf>
    <xf numFmtId="176" fontId="5" fillId="3" borderId="17" xfId="38" applyNumberFormat="1" applyFont="1" applyFill="1" applyBorder="1" applyAlignment="1" applyProtection="1">
      <alignment horizontal="center" vertical="center" wrapText="1"/>
    </xf>
    <xf numFmtId="0" fontId="5" fillId="3" borderId="17" xfId="60" applyFont="1" applyFill="1" applyBorder="1" applyAlignment="1">
      <alignment horizontal="center" vertical="center" wrapText="1"/>
    </xf>
    <xf numFmtId="49" fontId="5" fillId="3" borderId="17" xfId="19" applyNumberFormat="1" applyFont="1" applyFill="1" applyBorder="1" applyAlignment="1">
      <alignment horizontal="center" vertical="center" wrapText="1"/>
    </xf>
    <xf numFmtId="178" fontId="5" fillId="3" borderId="17" xfId="61" applyNumberFormat="1" applyFont="1" applyFill="1" applyBorder="1" applyAlignment="1">
      <alignment horizontal="left" vertical="center" wrapText="1"/>
    </xf>
    <xf numFmtId="176" fontId="5" fillId="3" borderId="17" xfId="61"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7" xfId="0" applyFont="1" applyFill="1" applyBorder="1" applyAlignment="1">
      <alignment horizontal="left" vertical="center" wrapText="1"/>
    </xf>
    <xf numFmtId="176" fontId="10" fillId="3" borderId="17" xfId="0" applyNumberFormat="1" applyFont="1" applyFill="1" applyBorder="1" applyAlignment="1">
      <alignment horizontal="center" vertical="center" wrapText="1"/>
    </xf>
    <xf numFmtId="0" fontId="10" fillId="3" borderId="17" xfId="0" applyFont="1" applyFill="1" applyBorder="1" applyAlignment="1">
      <alignment vertical="center" wrapText="1"/>
    </xf>
    <xf numFmtId="0" fontId="10" fillId="2" borderId="23" xfId="0" applyFont="1" applyFill="1" applyBorder="1" applyAlignment="1">
      <alignment horizontal="center" vertical="center" wrapText="1"/>
    </xf>
    <xf numFmtId="0" fontId="0" fillId="2" borderId="17" xfId="0" applyFont="1" applyFill="1" applyBorder="1" applyAlignment="1">
      <alignment vertical="center"/>
    </xf>
    <xf numFmtId="0" fontId="5" fillId="2" borderId="16" xfId="0" applyFont="1" applyFill="1" applyBorder="1" applyAlignment="1">
      <alignment horizontal="center" vertical="center" wrapText="1"/>
    </xf>
    <xf numFmtId="0" fontId="0" fillId="2" borderId="0" xfId="0" applyFont="1" applyFill="1" applyAlignment="1">
      <alignment horizontal="center" vertical="center"/>
    </xf>
    <xf numFmtId="0" fontId="5" fillId="2" borderId="17" xfId="19" applyNumberFormat="1" applyFont="1" applyFill="1" applyBorder="1" applyAlignment="1">
      <alignment horizontal="center" vertical="center" wrapText="1"/>
    </xf>
    <xf numFmtId="176" fontId="13" fillId="2" borderId="17" xfId="0" applyNumberFormat="1" applyFont="1" applyFill="1" applyBorder="1" applyAlignment="1">
      <alignment horizontal="center" vertical="center" wrapText="1"/>
    </xf>
    <xf numFmtId="10" fontId="5" fillId="3" borderId="17" xfId="0" applyNumberFormat="1" applyFont="1" applyFill="1" applyBorder="1" applyAlignment="1" applyProtection="1">
      <alignment horizontal="center" vertical="center" wrapText="1"/>
      <protection locked="0"/>
    </xf>
    <xf numFmtId="0" fontId="5" fillId="3" borderId="17" xfId="38" applyFont="1" applyFill="1" applyBorder="1" applyAlignment="1" applyProtection="1">
      <alignment horizontal="center" vertical="center" wrapText="1"/>
    </xf>
    <xf numFmtId="0" fontId="5" fillId="3" borderId="0" xfId="38" applyFont="1" applyFill="1" applyAlignment="1" applyProtection="1">
      <alignment horizontal="center" vertical="center" wrapText="1"/>
    </xf>
    <xf numFmtId="178" fontId="5" fillId="3" borderId="17" xfId="66" applyNumberFormat="1" applyFont="1" applyFill="1" applyBorder="1" applyAlignment="1">
      <alignment horizontal="center" vertical="center" wrapText="1"/>
    </xf>
    <xf numFmtId="178" fontId="5" fillId="3" borderId="0" xfId="61" applyNumberFormat="1" applyFont="1" applyFill="1" applyAlignment="1">
      <alignment horizontal="center" vertical="center" wrapText="1"/>
    </xf>
    <xf numFmtId="0" fontId="10" fillId="3" borderId="17" xfId="0" applyNumberFormat="1" applyFont="1" applyFill="1" applyBorder="1" applyAlignment="1">
      <alignment horizontal="center" vertical="center" wrapText="1"/>
    </xf>
    <xf numFmtId="0" fontId="10" fillId="3" borderId="0" xfId="0" applyNumberFormat="1" applyFont="1" applyFill="1" applyAlignment="1">
      <alignment horizontal="center" vertical="center" wrapText="1"/>
    </xf>
    <xf numFmtId="0" fontId="7" fillId="2" borderId="0" xfId="0" applyFont="1" applyFill="1" applyAlignment="1">
      <alignment vertical="center" wrapText="1"/>
    </xf>
    <xf numFmtId="0" fontId="0" fillId="2" borderId="0" xfId="0" applyFont="1" applyFill="1" applyAlignment="1">
      <alignment vertical="center" wrapText="1"/>
    </xf>
    <xf numFmtId="0" fontId="5" fillId="2" borderId="23" xfId="0" applyFont="1" applyFill="1" applyBorder="1" applyAlignment="1">
      <alignment horizontal="center" vertical="center" wrapText="1"/>
    </xf>
    <xf numFmtId="0" fontId="5" fillId="3" borderId="17" xfId="0" applyFont="1" applyFill="1" applyBorder="1" applyAlignment="1">
      <alignment vertical="center" wrapText="1"/>
    </xf>
    <xf numFmtId="183" fontId="5" fillId="3" borderId="17" xfId="6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0" fontId="7" fillId="2" borderId="17" xfId="0" applyFont="1" applyFill="1" applyBorder="1" applyAlignment="1">
      <alignment vertical="center" wrapText="1"/>
    </xf>
    <xf numFmtId="181" fontId="5" fillId="3" borderId="17" xfId="0" applyNumberFormat="1" applyFont="1" applyFill="1" applyBorder="1" applyAlignment="1">
      <alignment horizontal="center" vertical="center" wrapText="1"/>
    </xf>
    <xf numFmtId="0" fontId="13" fillId="2" borderId="22" xfId="0" applyFont="1" applyFill="1" applyBorder="1" applyAlignment="1">
      <alignment vertical="center" wrapText="1"/>
    </xf>
    <xf numFmtId="0" fontId="5" fillId="3" borderId="16" xfId="0" applyFont="1" applyFill="1" applyBorder="1" applyAlignment="1">
      <alignment horizontal="center" vertical="center" wrapText="1"/>
    </xf>
    <xf numFmtId="0" fontId="5" fillId="3" borderId="17" xfId="64" applyFont="1" applyFill="1" applyBorder="1" applyAlignment="1">
      <alignment horizontal="center" vertical="center" wrapText="1"/>
    </xf>
    <xf numFmtId="0" fontId="5" fillId="3" borderId="17" xfId="0" applyNumberFormat="1" applyFont="1" applyFill="1" applyBorder="1" applyAlignment="1">
      <alignment horizontal="center" vertical="center"/>
    </xf>
    <xf numFmtId="0" fontId="16" fillId="2" borderId="17" xfId="60" applyNumberFormat="1" applyFont="1" applyFill="1" applyBorder="1" applyAlignment="1">
      <alignment horizontal="center" vertical="center" wrapText="1"/>
    </xf>
    <xf numFmtId="178" fontId="5" fillId="2" borderId="17" xfId="66" applyNumberFormat="1" applyFont="1" applyFill="1" applyBorder="1" applyAlignment="1">
      <alignment horizontal="center" vertical="center" wrapText="1"/>
    </xf>
    <xf numFmtId="0" fontId="10" fillId="3" borderId="0" xfId="0" applyFont="1" applyFill="1" applyAlignment="1">
      <alignment vertical="center" wrapText="1"/>
    </xf>
    <xf numFmtId="49" fontId="5" fillId="3" borderId="17" xfId="61"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5" fillId="3" borderId="0" xfId="0" applyFont="1" applyFill="1" applyAlignment="1">
      <alignment horizontal="left" vertical="center" wrapText="1"/>
    </xf>
    <xf numFmtId="0" fontId="0" fillId="2" borderId="0" xfId="0" applyFill="1" applyAlignment="1">
      <alignment vertical="center" wrapText="1"/>
    </xf>
    <xf numFmtId="0" fontId="0" fillId="2" borderId="0" xfId="0" applyFill="1" applyAlignment="1">
      <alignment wrapText="1"/>
    </xf>
    <xf numFmtId="0" fontId="16" fillId="2" borderId="17" xfId="0" applyNumberFormat="1" applyFont="1" applyFill="1" applyBorder="1" applyAlignment="1">
      <alignment horizontal="center" vertical="center"/>
    </xf>
    <xf numFmtId="0" fontId="16" fillId="2" borderId="17" xfId="0"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176" fontId="17" fillId="2" borderId="42" xfId="0" applyNumberFormat="1"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176" fontId="18" fillId="5" borderId="1" xfId="0" applyNumberFormat="1" applyFont="1" applyFill="1" applyBorder="1" applyAlignment="1">
      <alignment horizontal="center" vertical="center" wrapText="1"/>
    </xf>
    <xf numFmtId="176" fontId="17" fillId="5" borderId="17" xfId="0" applyNumberFormat="1" applyFont="1" applyFill="1" applyBorder="1" applyAlignment="1">
      <alignment horizontal="center" vertical="center" wrapText="1"/>
    </xf>
    <xf numFmtId="176" fontId="17" fillId="5" borderId="6" xfId="0" applyNumberFormat="1" applyFont="1" applyFill="1" applyBorder="1" applyAlignment="1">
      <alignment horizontal="center" vertical="center" wrapText="1"/>
    </xf>
    <xf numFmtId="0" fontId="17" fillId="5" borderId="6" xfId="0" applyFont="1" applyFill="1" applyBorder="1" applyAlignment="1">
      <alignment horizontal="center" vertical="center" wrapText="1"/>
    </xf>
    <xf numFmtId="176" fontId="17" fillId="5"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8" fillId="5" borderId="1" xfId="0" applyFont="1" applyFill="1" applyBorder="1" applyAlignment="1">
      <alignment horizontal="center" vertical="center" wrapText="1"/>
    </xf>
    <xf numFmtId="184" fontId="17"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2" borderId="1" xfId="67" applyFont="1" applyFill="1" applyBorder="1" applyAlignment="1">
      <alignment horizontal="center" vertical="center" wrapText="1"/>
    </xf>
    <xf numFmtId="183" fontId="17" fillId="2" borderId="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6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83" fontId="17" fillId="5" borderId="1" xfId="0" applyNumberFormat="1" applyFont="1" applyFill="1" applyBorder="1" applyAlignment="1">
      <alignment horizontal="center" vertical="center" wrapText="1"/>
    </xf>
    <xf numFmtId="0" fontId="17" fillId="3" borderId="17" xfId="0" applyFont="1" applyFill="1" applyBorder="1" applyAlignment="1">
      <alignment horizontal="center" vertical="center" wrapText="1"/>
    </xf>
    <xf numFmtId="176" fontId="17" fillId="3" borderId="1" xfId="0" applyNumberFormat="1"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wrapText="1"/>
    </xf>
    <xf numFmtId="176" fontId="18" fillId="3" borderId="1" xfId="0" applyNumberFormat="1" applyFont="1" applyFill="1" applyBorder="1" applyAlignment="1">
      <alignment horizontal="center" vertical="center" wrapText="1"/>
    </xf>
    <xf numFmtId="0" fontId="17" fillId="2" borderId="1" xfId="57" applyFont="1" applyFill="1" applyBorder="1" applyAlignment="1">
      <alignment horizontal="center" vertical="center" wrapText="1"/>
    </xf>
    <xf numFmtId="178" fontId="17" fillId="3" borderId="1" xfId="61" applyNumberFormat="1" applyFont="1" applyFill="1" applyBorder="1" applyAlignment="1">
      <alignment horizontal="center" vertical="center" wrapText="1"/>
    </xf>
    <xf numFmtId="0" fontId="5" fillId="3" borderId="0" xfId="0" applyFont="1" applyFill="1" applyAlignment="1">
      <alignment vertical="center" wrapText="1"/>
    </xf>
    <xf numFmtId="176" fontId="17" fillId="2" borderId="1" xfId="61" applyNumberFormat="1" applyFont="1" applyFill="1" applyBorder="1" applyAlignment="1">
      <alignment horizontal="center" vertical="center" wrapText="1"/>
    </xf>
    <xf numFmtId="0" fontId="17" fillId="2" borderId="2" xfId="0" applyFont="1" applyFill="1" applyBorder="1" applyAlignment="1">
      <alignment horizontal="center" vertical="center"/>
    </xf>
    <xf numFmtId="0" fontId="0" fillId="3" borderId="17" xfId="0" applyFill="1" applyBorder="1" applyAlignment="1">
      <alignment vertical="center"/>
    </xf>
    <xf numFmtId="183" fontId="5" fillId="3" borderId="17" xfId="0" applyNumberFormat="1" applyFont="1" applyFill="1" applyBorder="1" applyAlignment="1">
      <alignment horizontal="center" vertical="center" wrapText="1"/>
    </xf>
    <xf numFmtId="179" fontId="5" fillId="3" borderId="17" xfId="61" applyNumberFormat="1" applyFont="1" applyFill="1" applyBorder="1" applyAlignment="1">
      <alignment horizontal="center" vertical="center" wrapText="1"/>
    </xf>
    <xf numFmtId="180" fontId="5" fillId="3" borderId="17" xfId="61" applyNumberFormat="1" applyFont="1" applyFill="1" applyBorder="1" applyAlignment="1">
      <alignment horizontal="center" vertical="center" wrapText="1"/>
    </xf>
    <xf numFmtId="0" fontId="0" fillId="2" borderId="17" xfId="0" applyFill="1" applyBorder="1" applyAlignment="1">
      <alignment vertical="center"/>
    </xf>
    <xf numFmtId="181" fontId="5" fillId="2" borderId="17" xfId="0" applyNumberFormat="1" applyFont="1" applyFill="1" applyBorder="1" applyAlignment="1">
      <alignment horizontal="center" vertical="center" wrapText="1"/>
    </xf>
    <xf numFmtId="0" fontId="0" fillId="0" borderId="22" xfId="0" applyFill="1" applyBorder="1" applyAlignment="1">
      <alignment horizontal="center" vertical="center"/>
    </xf>
    <xf numFmtId="0" fontId="0" fillId="0" borderId="16" xfId="0" applyFill="1" applyBorder="1" applyAlignment="1">
      <alignment horizontal="center" vertical="center"/>
    </xf>
    <xf numFmtId="0" fontId="10" fillId="2" borderId="17" xfId="23" applyFont="1" applyFill="1" applyBorder="1" applyAlignment="1">
      <alignment horizontal="center" vertical="center" wrapText="1"/>
    </xf>
    <xf numFmtId="0" fontId="0" fillId="0" borderId="23" xfId="0" applyFill="1" applyBorder="1" applyAlignment="1">
      <alignment horizontal="center" vertical="center"/>
    </xf>
    <xf numFmtId="0" fontId="0" fillId="3" borderId="17" xfId="0" applyFont="1" applyFill="1" applyBorder="1" applyAlignment="1">
      <alignment horizontal="center" vertical="center"/>
    </xf>
    <xf numFmtId="0" fontId="0" fillId="3"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7"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7" xfId="0" applyNumberFormat="1" applyFont="1" applyFill="1" applyBorder="1" applyAlignment="1">
      <alignment horizontal="center" vertical="center" wrapText="1"/>
    </xf>
    <xf numFmtId="181" fontId="17" fillId="3" borderId="17" xfId="0" applyNumberFormat="1" applyFont="1" applyFill="1" applyBorder="1" applyAlignment="1">
      <alignment horizontal="center" vertical="center" wrapText="1"/>
    </xf>
    <xf numFmtId="0" fontId="17" fillId="3" borderId="17" xfId="0" applyFont="1" applyFill="1" applyBorder="1" applyAlignment="1">
      <alignment vertical="center" wrapText="1"/>
    </xf>
    <xf numFmtId="178" fontId="17" fillId="2" borderId="1" xfId="66" applyNumberFormat="1" applyFont="1" applyFill="1" applyBorder="1" applyAlignment="1">
      <alignment horizontal="center" vertical="center" wrapText="1"/>
    </xf>
    <xf numFmtId="0" fontId="0" fillId="3" borderId="17" xfId="0" applyFont="1" applyFill="1" applyBorder="1" applyAlignment="1">
      <alignment vertical="center"/>
    </xf>
    <xf numFmtId="0" fontId="29" fillId="3" borderId="0" xfId="0" applyFont="1" applyFill="1" applyAlignment="1">
      <alignment horizontal="center" vertical="center" wrapText="1"/>
    </xf>
    <xf numFmtId="0" fontId="0" fillId="3" borderId="17" xfId="0"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horizontal="center" vertical="center" wrapText="1"/>
    </xf>
    <xf numFmtId="183" fontId="17" fillId="3" borderId="17" xfId="62" applyNumberFormat="1" applyFont="1" applyFill="1" applyBorder="1" applyAlignment="1">
      <alignment horizontal="center" vertical="center" wrapText="1"/>
    </xf>
    <xf numFmtId="0" fontId="17" fillId="2" borderId="17" xfId="0" applyFont="1" applyFill="1" applyBorder="1" applyAlignment="1">
      <alignment horizontal="center" vertical="center"/>
    </xf>
    <xf numFmtId="0" fontId="17" fillId="3" borderId="23" xfId="0" applyFont="1" applyFill="1" applyBorder="1" applyAlignment="1">
      <alignment horizontal="center" vertical="center" wrapText="1"/>
    </xf>
    <xf numFmtId="0" fontId="17" fillId="3" borderId="17" xfId="0" applyFont="1" applyFill="1" applyBorder="1" applyAlignment="1">
      <alignment horizontal="center" vertical="center"/>
    </xf>
    <xf numFmtId="181" fontId="5" fillId="3" borderId="17" xfId="0" applyNumberFormat="1" applyFont="1" applyFill="1" applyBorder="1" applyAlignment="1">
      <alignment horizontal="center" vertical="center"/>
    </xf>
    <xf numFmtId="57" fontId="5" fillId="3" borderId="17" xfId="0" applyNumberFormat="1"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17" xfId="0" applyFont="1" applyFill="1" applyBorder="1" applyAlignment="1">
      <alignment horizontal="center" vertical="center"/>
    </xf>
    <xf numFmtId="0" fontId="5" fillId="5" borderId="17" xfId="0" applyFont="1" applyFill="1" applyBorder="1" applyAlignment="1">
      <alignment horizontal="center" vertical="center" wrapText="1"/>
    </xf>
    <xf numFmtId="176" fontId="5" fillId="5" borderId="17" xfId="60" applyNumberFormat="1" applyFont="1" applyFill="1" applyBorder="1" applyAlignment="1">
      <alignment horizontal="center" vertical="center" wrapText="1"/>
    </xf>
    <xf numFmtId="177" fontId="5" fillId="5" borderId="17" xfId="0" applyNumberFormat="1" applyFont="1" applyFill="1" applyBorder="1" applyAlignment="1">
      <alignment horizontal="center" vertical="center" wrapText="1"/>
    </xf>
    <xf numFmtId="0" fontId="5" fillId="5" borderId="17" xfId="0" applyNumberFormat="1" applyFont="1" applyFill="1" applyBorder="1" applyAlignment="1">
      <alignment horizontal="center" vertical="center" wrapText="1"/>
    </xf>
    <xf numFmtId="0" fontId="0" fillId="5" borderId="17" xfId="0" applyFill="1" applyBorder="1" applyAlignment="1">
      <alignment horizontal="center" vertical="center"/>
    </xf>
    <xf numFmtId="0" fontId="0" fillId="2" borderId="23"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7" xfId="0" applyFill="1" applyBorder="1" applyAlignment="1"/>
    <xf numFmtId="49" fontId="0" fillId="2" borderId="17" xfId="0" applyNumberFormat="1" applyFont="1" applyFill="1" applyBorder="1" applyAlignment="1">
      <alignment horizontal="center" vertical="center" wrapText="1"/>
    </xf>
    <xf numFmtId="176" fontId="0" fillId="2" borderId="17" xfId="0" applyNumberFormat="1" applyFont="1" applyFill="1" applyBorder="1" applyAlignment="1">
      <alignment horizontal="center" vertical="center" wrapText="1"/>
    </xf>
    <xf numFmtId="0" fontId="0" fillId="3" borderId="17" xfId="0" applyFont="1" applyFill="1" applyBorder="1" applyAlignment="1">
      <alignment horizontal="left" vertical="center" wrapText="1"/>
    </xf>
    <xf numFmtId="183" fontId="0" fillId="3" borderId="17" xfId="0" applyNumberFormat="1" applyFont="1" applyFill="1" applyBorder="1" applyAlignment="1">
      <alignment horizontal="center" vertical="center" wrapText="1"/>
    </xf>
    <xf numFmtId="49" fontId="0" fillId="3" borderId="17" xfId="0" applyNumberFormat="1" applyFont="1" applyFill="1" applyBorder="1" applyAlignment="1">
      <alignment horizontal="center" vertical="center" wrapText="1"/>
    </xf>
    <xf numFmtId="0" fontId="17" fillId="3" borderId="17" xfId="62" applyFont="1" applyFill="1" applyBorder="1" applyAlignment="1">
      <alignment horizontal="center" vertical="center" wrapText="1"/>
    </xf>
    <xf numFmtId="178" fontId="5" fillId="5" borderId="17" xfId="61" applyNumberFormat="1" applyFont="1" applyFill="1" applyBorder="1" applyAlignment="1">
      <alignment horizontal="center" vertical="center" wrapText="1"/>
    </xf>
    <xf numFmtId="0" fontId="0" fillId="3" borderId="0" xfId="0" applyFill="1" applyAlignment="1">
      <alignment wrapText="1"/>
    </xf>
    <xf numFmtId="0" fontId="29" fillId="5" borderId="0" xfId="0" applyFont="1" applyFill="1" applyAlignment="1">
      <alignment horizontal="center" vertical="center" wrapText="1"/>
    </xf>
    <xf numFmtId="0" fontId="0" fillId="5" borderId="0" xfId="0" applyFont="1" applyFill="1" applyAlignment="1">
      <alignment vertical="center" wrapText="1"/>
    </xf>
    <xf numFmtId="0" fontId="0" fillId="5" borderId="0" xfId="0" applyFill="1" applyAlignment="1">
      <alignment wrapText="1"/>
    </xf>
    <xf numFmtId="0" fontId="29" fillId="2" borderId="0" xfId="0" applyFont="1" applyFill="1" applyAlignment="1">
      <alignment horizontal="center" vertical="center" wrapText="1"/>
    </xf>
    <xf numFmtId="0" fontId="0" fillId="2" borderId="17" xfId="0" applyFill="1" applyBorder="1" applyAlignment="1">
      <alignment vertical="center" wrapText="1"/>
    </xf>
    <xf numFmtId="176" fontId="0" fillId="3" borderId="17" xfId="0" applyNumberFormat="1" applyFont="1" applyFill="1" applyBorder="1" applyAlignment="1">
      <alignment horizontal="center" vertical="center" wrapText="1"/>
    </xf>
    <xf numFmtId="0" fontId="2" fillId="0" borderId="0" xfId="0" applyFont="1" applyFill="1" applyAlignment="1">
      <alignment horizontal="left" vertical="center"/>
    </xf>
  </cellXfs>
  <cellStyles count="68">
    <cellStyle name="常规" xfId="0" builtinId="0"/>
    <cellStyle name="货币[0]" xfId="1" builtinId="7"/>
    <cellStyle name="常规_指标2007 17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25" xfId="19"/>
    <cellStyle name="标题" xfId="20" builtinId="15"/>
    <cellStyle name="常规 1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常规_汇总表" xfId="37"/>
    <cellStyle name="常规 10 2 2 2 2 2 2"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5" xfId="57"/>
    <cellStyle name="样式 1" xfId="58"/>
    <cellStyle name="常规 4" xfId="59"/>
    <cellStyle name="常规 2" xfId="60"/>
    <cellStyle name="常规_指标2007" xfId="61"/>
    <cellStyle name="常规 14" xfId="62"/>
    <cellStyle name="常规 11" xfId="63"/>
    <cellStyle name="常规 2 2" xfId="64"/>
    <cellStyle name="常规 7" xfId="65"/>
    <cellStyle name="常规_指标2007 17" xfId="66"/>
    <cellStyle name="常规 3"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customXml" Target="../customXml/item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335</xdr:row>
      <xdr:rowOff>0</xdr:rowOff>
    </xdr:from>
    <xdr:to>
      <xdr:col>5</xdr:col>
      <xdr:colOff>85725</xdr:colOff>
      <xdr:row>335</xdr:row>
      <xdr:rowOff>152400</xdr:rowOff>
    </xdr:to>
    <xdr:pic>
      <xdr:nvPicPr>
        <xdr:cNvPr id="6750" name="Picture_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51" name="Picture_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52" name="Picture_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53" name="Picture_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54" name="Picture_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55" name="Picture_6"/>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56" name="Picture_7"/>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57" name="Picture_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58" name="Picture_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59" name="Picture_1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60" name="Picture_1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61" name="Picture_1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62" name="Picture_1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63" name="Picture_1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64" name="Picture_1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65" name="Picture_1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66" name="Picture_17"/>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67" name="Picture_1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68" name="Picture_1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69" name="Picture_2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70" name="Picture_2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71" name="Picture_2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72" name="Picture_2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73" name="Picture_24"/>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74" name="Picture_25"/>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75" name="Picture_2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76" name="Picture_2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77" name="Picture_2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78" name="Picture_2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79" name="Picture_3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80" name="Picture_3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81" name="Picture_3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82" name="Picture_3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83" name="Picture_3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84" name="Picture_35"/>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85" name="Picture_3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86" name="Picture_3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87" name="Picture_3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88" name="Picture_3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89" name="Picture_4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90" name="Picture_4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91" name="Picture_42"/>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92" name="Picture_43"/>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93" name="Picture_4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94" name="Picture_4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95" name="Picture_4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96" name="Picture_4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97" name="Picture_4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798" name="Picture_4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799" name="Picture_5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00" name="Picture_5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01" name="Picture_5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02" name="Picture_53"/>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03" name="Picture_5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04" name="Picture_5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05" name="Picture_5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06" name="Picture_5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07" name="Picture_5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08" name="Picture_5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09" name="Picture_60"/>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10" name="Picture_61"/>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11" name="Picture_6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12" name="Picture_6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13" name="Picture_6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14" name="Picture_6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15" name="Picture_6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16" name="Picture_6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17" name="Picture_6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18" name="Picture_6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19" name="Picture_7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20" name="Picture_71"/>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21" name="Picture_7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22" name="Picture_14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23" name="Picture_14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24" name="Picture_14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25" name="Picture_14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26" name="Picture_14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27" name="Picture_150"/>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28" name="Picture_151"/>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29" name="Picture_15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30" name="Picture_15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31" name="Picture_15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32" name="Picture_15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33" name="Picture_15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34" name="Picture_15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35" name="Picture_15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36" name="Picture_15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37" name="Picture_16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38" name="Picture_161"/>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39" name="Picture_16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40" name="Picture_16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41" name="Picture_16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42" name="Picture_16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43" name="Picture_16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44" name="Picture_16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45" name="Picture_168"/>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46" name="Picture_169"/>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47" name="Picture_17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48" name="Picture_17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49" name="Picture_17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50" name="Picture_17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51" name="Picture_17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52" name="Picture_17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53" name="Picture_17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54" name="Picture_17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55" name="Picture_17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56" name="Picture_179"/>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57" name="Picture_18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58" name="Picture_18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59" name="Picture_18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60" name="Picture_18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61" name="Picture_18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62" name="Picture_18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63" name="Picture_186"/>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64" name="Picture_187"/>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65" name="Picture_18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66" name="Picture_18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67" name="Picture_19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68" name="Picture_19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69" name="Picture_19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70" name="Picture_19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71" name="Picture_19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72" name="Picture_195"/>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73" name="Picture_19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74" name="Picture_197"/>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75" name="Picture_19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76" name="Picture_19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77" name="Picture_20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78" name="Picture_20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79" name="Picture_20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80" name="Picture_20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81" name="Picture_204"/>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82" name="Picture_205"/>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83" name="Picture_20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84" name="Picture_207"/>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85" name="Picture_208"/>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86" name="Picture_209"/>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87" name="Picture_210"/>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88" name="Picture_211"/>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89" name="Picture_212"/>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152400</xdr:rowOff>
    </xdr:to>
    <xdr:pic>
      <xdr:nvPicPr>
        <xdr:cNvPr id="6890" name="Picture_213"/>
        <xdr:cNvPicPr>
          <a:picLocks noChangeAspect="1"/>
        </xdr:cNvPicPr>
      </xdr:nvPicPr>
      <xdr:blipFill>
        <a:blip r:embed="rId1">
          <a:lum/>
        </a:blip>
        <a:stretch>
          <a:fillRect/>
        </a:stretch>
      </xdr:blipFill>
      <xdr:spPr>
        <a:xfrm>
          <a:off x="5695950" y="146498310"/>
          <a:ext cx="85725" cy="15240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91" name="Picture_214"/>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92" name="Picture_215"/>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twoCellAnchor>
    <xdr:from>
      <xdr:col>5</xdr:col>
      <xdr:colOff>0</xdr:colOff>
      <xdr:row>335</xdr:row>
      <xdr:rowOff>0</xdr:rowOff>
    </xdr:from>
    <xdr:to>
      <xdr:col>5</xdr:col>
      <xdr:colOff>85725</xdr:colOff>
      <xdr:row>335</xdr:row>
      <xdr:rowOff>133350</xdr:rowOff>
    </xdr:to>
    <xdr:pic>
      <xdr:nvPicPr>
        <xdr:cNvPr id="6893" name="Picture_216"/>
        <xdr:cNvPicPr>
          <a:picLocks noChangeAspect="1"/>
        </xdr:cNvPicPr>
      </xdr:nvPicPr>
      <xdr:blipFill>
        <a:blip r:embed="rId2">
          <a:lum/>
        </a:blip>
        <a:stretch>
          <a:fillRect/>
        </a:stretch>
      </xdr:blipFill>
      <xdr:spPr>
        <a:xfrm>
          <a:off x="5695950" y="146498310"/>
          <a:ext cx="85725" cy="1333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320</xdr:row>
      <xdr:rowOff>0</xdr:rowOff>
    </xdr:from>
    <xdr:to>
      <xdr:col>5</xdr:col>
      <xdr:colOff>85725</xdr:colOff>
      <xdr:row>320</xdr:row>
      <xdr:rowOff>152400</xdr:rowOff>
    </xdr:to>
    <xdr:pic>
      <xdr:nvPicPr>
        <xdr:cNvPr id="9822" name="Picture_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23" name="Picture_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24" name="Picture_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25" name="Picture_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26" name="Picture_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27" name="Picture_6"/>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28" name="Picture_7"/>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29" name="Picture_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30" name="Picture_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31" name="Picture_1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32" name="Picture_1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33" name="Picture_1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34" name="Picture_1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35" name="Picture_1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36" name="Picture_1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37" name="Picture_1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38" name="Picture_17"/>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39" name="Picture_1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40" name="Picture_1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41" name="Picture_2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42" name="Picture_2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43" name="Picture_2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44" name="Picture_2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45" name="Picture_24"/>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46" name="Picture_25"/>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47" name="Picture_2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48" name="Picture_2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49" name="Picture_2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50" name="Picture_2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51" name="Picture_3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52" name="Picture_3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53" name="Picture_3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54" name="Picture_3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55" name="Picture_3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56" name="Picture_35"/>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57" name="Picture_3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58" name="Picture_3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59" name="Picture_3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60" name="Picture_3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61" name="Picture_4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62" name="Picture_4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63" name="Picture_42"/>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64" name="Picture_43"/>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65" name="Picture_4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66" name="Picture_4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67" name="Picture_4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68" name="Picture_4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69" name="Picture_4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70" name="Picture_4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71" name="Picture_5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72" name="Picture_5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73" name="Picture_5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74" name="Picture_53"/>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75" name="Picture_5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76" name="Picture_5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77" name="Picture_5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78" name="Picture_5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79" name="Picture_5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80" name="Picture_5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81" name="Picture_60"/>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82" name="Picture_61"/>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83" name="Picture_6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84" name="Picture_6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85" name="Picture_6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86" name="Picture_6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87" name="Picture_6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88" name="Picture_6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89" name="Picture_6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90" name="Picture_6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91" name="Picture_7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92" name="Picture_71"/>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93" name="Picture_7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94" name="Picture_14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95" name="Picture_14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96" name="Picture_14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897" name="Picture_14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98" name="Picture_14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899" name="Picture_150"/>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00" name="Picture_151"/>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01" name="Picture_15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02" name="Picture_15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03" name="Picture_15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04" name="Picture_15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05" name="Picture_15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06" name="Picture_15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07" name="Picture_15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08" name="Picture_15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09" name="Picture_16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10" name="Picture_161"/>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11" name="Picture_16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12" name="Picture_16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13" name="Picture_16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14" name="Picture_16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15" name="Picture_16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16" name="Picture_16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17" name="Picture_168"/>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18" name="Picture_169"/>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19" name="Picture_17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20" name="Picture_17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21" name="Picture_17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22" name="Picture_17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23" name="Picture_17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24" name="Picture_17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25" name="Picture_17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26" name="Picture_17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27" name="Picture_17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28" name="Picture_179"/>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29" name="Picture_18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30" name="Picture_18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31" name="Picture_18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32" name="Picture_18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33" name="Picture_18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34" name="Picture_18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35" name="Picture_186"/>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36" name="Picture_187"/>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37" name="Picture_18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38" name="Picture_18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39" name="Picture_19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40" name="Picture_19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41" name="Picture_19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42" name="Picture_19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43" name="Picture_19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44" name="Picture_195"/>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45" name="Picture_19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46" name="Picture_197"/>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47" name="Picture_19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48" name="Picture_19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49" name="Picture_20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50" name="Picture_20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51" name="Picture_20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52" name="Picture_20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53" name="Picture_204"/>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54" name="Picture_205"/>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55" name="Picture_20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56" name="Picture_207"/>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57" name="Picture_208"/>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58" name="Picture_209"/>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59" name="Picture_210"/>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60" name="Picture_211"/>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61" name="Picture_212"/>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152400</xdr:rowOff>
    </xdr:to>
    <xdr:pic>
      <xdr:nvPicPr>
        <xdr:cNvPr id="9962" name="Picture_213"/>
        <xdr:cNvPicPr>
          <a:picLocks noChangeAspect="1"/>
        </xdr:cNvPicPr>
      </xdr:nvPicPr>
      <xdr:blipFill>
        <a:blip r:embed="rId1">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63" name="Picture_214"/>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64" name="Picture_215"/>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twoCellAnchor>
    <xdr:from>
      <xdr:col>5</xdr:col>
      <xdr:colOff>0</xdr:colOff>
      <xdr:row>320</xdr:row>
      <xdr:rowOff>0</xdr:rowOff>
    </xdr:from>
    <xdr:to>
      <xdr:col>5</xdr:col>
      <xdr:colOff>85725</xdr:colOff>
      <xdr:row>320</xdr:row>
      <xdr:rowOff>133350</xdr:rowOff>
    </xdr:to>
    <xdr:pic>
      <xdr:nvPicPr>
        <xdr:cNvPr id="9965" name="Picture_216"/>
        <xdr:cNvPicPr>
          <a:picLocks noChangeAspect="1"/>
        </xdr:cNvPicPr>
      </xdr:nvPicPr>
      <xdr:blipFill>
        <a:blip r:embed="rId2">
          <a:lum/>
        </a:blip>
        <a:stretch>
          <a:fillRect/>
        </a:stretch>
      </xdr:blipFill>
      <xdr:spPr>
        <a:xfrm>
          <a:off x="5695950" y="1181100"/>
          <a:ext cx="85725" cy="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373</xdr:row>
      <xdr:rowOff>0</xdr:rowOff>
    </xdr:from>
    <xdr:to>
      <xdr:col>5</xdr:col>
      <xdr:colOff>85725</xdr:colOff>
      <xdr:row>373</xdr:row>
      <xdr:rowOff>152400</xdr:rowOff>
    </xdr:to>
    <xdr:pic>
      <xdr:nvPicPr>
        <xdr:cNvPr id="20461" name="Picture_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62" name="Picture_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63" name="Picture_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64" name="Picture_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65" name="Picture_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66" name="Picture_6"/>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67" name="Picture_7"/>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68" name="Picture_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69" name="Picture_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70" name="Picture_1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71" name="Picture_1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72" name="Picture_1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73" name="Picture_1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74" name="Picture_1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75" name="Picture_1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76" name="Picture_1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77" name="Picture_17"/>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78" name="Picture_1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79" name="Picture_1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80" name="Picture_2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81" name="Picture_2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82" name="Picture_2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83" name="Picture_2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84" name="Picture_24"/>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85" name="Picture_25"/>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86" name="Picture_2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87" name="Picture_2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88" name="Picture_2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89" name="Picture_2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90" name="Picture_3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91" name="Picture_3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92" name="Picture_3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93" name="Picture_3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94" name="Picture_3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95" name="Picture_35"/>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96" name="Picture_3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97" name="Picture_3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498" name="Picture_3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499" name="Picture_3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00" name="Picture_4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01" name="Picture_4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02" name="Picture_42"/>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03" name="Picture_43"/>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04" name="Picture_4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05" name="Picture_4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06" name="Picture_4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07" name="Picture_4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08" name="Picture_4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09" name="Picture_4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10" name="Picture_5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11" name="Picture_5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12" name="Picture_5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13" name="Picture_53"/>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14" name="Picture_5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15" name="Picture_5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16" name="Picture_5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17" name="Picture_5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18" name="Picture_5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19" name="Picture_5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20" name="Picture_60"/>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21" name="Picture_61"/>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22" name="Picture_6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23" name="Picture_6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24" name="Picture_6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25" name="Picture_6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26" name="Picture_6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27" name="Picture_6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28" name="Picture_6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29" name="Picture_6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30" name="Picture_7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31" name="Picture_71"/>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32" name="Picture_7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33" name="Picture_14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34" name="Picture_14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35" name="Picture_14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36" name="Picture_14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37" name="Picture_14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38" name="Picture_150"/>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39" name="Picture_151"/>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40" name="Picture_15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41" name="Picture_15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42" name="Picture_15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43" name="Picture_15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44" name="Picture_15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45" name="Picture_15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46" name="Picture_15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47" name="Picture_15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48" name="Picture_16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49" name="Picture_161"/>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50" name="Picture_16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51" name="Picture_16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52" name="Picture_16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53" name="Picture_16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54" name="Picture_16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55" name="Picture_16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56" name="Picture_168"/>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57" name="Picture_169"/>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58" name="Picture_17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59" name="Picture_17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60" name="Picture_17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61" name="Picture_17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62" name="Picture_17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63" name="Picture_17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64" name="Picture_17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65" name="Picture_17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66" name="Picture_17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67" name="Picture_179"/>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68" name="Picture_18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69" name="Picture_18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70" name="Picture_18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71" name="Picture_18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72" name="Picture_18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73" name="Picture_18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74" name="Picture_186"/>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75" name="Picture_187"/>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76" name="Picture_18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77" name="Picture_18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78" name="Picture_19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79" name="Picture_19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80" name="Picture_19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81" name="Picture_19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82" name="Picture_19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83" name="Picture_195"/>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84" name="Picture_19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85" name="Picture_197"/>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86" name="Picture_19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87" name="Picture_19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88" name="Picture_20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89" name="Picture_20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90" name="Picture_20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91" name="Picture_20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92" name="Picture_204"/>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93" name="Picture_205"/>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94" name="Picture_20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95" name="Picture_207"/>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96" name="Picture_208"/>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97" name="Picture_209"/>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598" name="Picture_210"/>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599" name="Picture_211"/>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600" name="Picture_212"/>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152400</xdr:rowOff>
    </xdr:to>
    <xdr:pic>
      <xdr:nvPicPr>
        <xdr:cNvPr id="20601" name="Picture_213"/>
        <xdr:cNvPicPr>
          <a:picLocks noChangeAspect="1"/>
        </xdr:cNvPicPr>
      </xdr:nvPicPr>
      <xdr:blipFill>
        <a:blip r:embed="rId1">
          <a:lum/>
        </a:blip>
        <a:stretch>
          <a:fillRect/>
        </a:stretch>
      </xdr:blipFill>
      <xdr:spPr>
        <a:xfrm>
          <a:off x="5753100" y="177790475"/>
          <a:ext cx="85725" cy="15240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602" name="Picture_214"/>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603" name="Picture_215"/>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twoCellAnchor>
    <xdr:from>
      <xdr:col>5</xdr:col>
      <xdr:colOff>0</xdr:colOff>
      <xdr:row>373</xdr:row>
      <xdr:rowOff>0</xdr:rowOff>
    </xdr:from>
    <xdr:to>
      <xdr:col>5</xdr:col>
      <xdr:colOff>85725</xdr:colOff>
      <xdr:row>373</xdr:row>
      <xdr:rowOff>133350</xdr:rowOff>
    </xdr:to>
    <xdr:pic>
      <xdr:nvPicPr>
        <xdr:cNvPr id="20604" name="Picture_216"/>
        <xdr:cNvPicPr>
          <a:picLocks noChangeAspect="1"/>
        </xdr:cNvPicPr>
      </xdr:nvPicPr>
      <xdr:blipFill>
        <a:blip r:embed="rId2">
          <a:lum/>
        </a:blip>
        <a:stretch>
          <a:fillRect/>
        </a:stretch>
      </xdr:blipFill>
      <xdr:spPr>
        <a:xfrm>
          <a:off x="5753100" y="177790475"/>
          <a:ext cx="85725" cy="1333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368</xdr:row>
      <xdr:rowOff>0</xdr:rowOff>
    </xdr:from>
    <xdr:to>
      <xdr:col>5</xdr:col>
      <xdr:colOff>85725</xdr:colOff>
      <xdr:row>368</xdr:row>
      <xdr:rowOff>152400</xdr:rowOff>
    </xdr:to>
    <xdr:pic>
      <xdr:nvPicPr>
        <xdr:cNvPr id="23386" name="Picture_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87" name="Picture_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388" name="Picture_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89" name="Picture_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390" name="Picture_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391" name="Picture_6"/>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92" name="Picture_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93" name="Picture_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394" name="Picture_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95" name="Picture_1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396" name="Picture_1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97" name="Picture_1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398" name="Picture_1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399" name="Picture_1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00" name="Picture_1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01" name="Picture_1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02" name="Picture_1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03" name="Picture_1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04" name="Picture_1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05" name="Picture_2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06" name="Picture_2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07" name="Picture_2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08" name="Picture_2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09" name="Picture_24"/>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10" name="Picture_2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11" name="Picture_2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12" name="Picture_2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13" name="Picture_2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14" name="Picture_2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15" name="Picture_3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16" name="Picture_3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17" name="Picture_3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18" name="Picture_3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19" name="Picture_3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20" name="Picture_3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21" name="Picture_3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22" name="Picture_3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23" name="Picture_3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24" name="Picture_3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25" name="Picture_4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26" name="Picture_4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27" name="Picture_42"/>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28" name="Picture_43"/>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29" name="Picture_4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30" name="Picture_4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31" name="Picture_4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32" name="Picture_4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33" name="Picture_4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34" name="Picture_4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35" name="Picture_5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36" name="Picture_5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37" name="Picture_5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38" name="Picture_53"/>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39" name="Picture_5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40" name="Picture_5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41" name="Picture_5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42" name="Picture_5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43" name="Picture_5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44" name="Picture_5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45" name="Picture_60"/>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46" name="Picture_6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47" name="Picture_6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48" name="Picture_6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49" name="Picture_6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50" name="Picture_6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51" name="Picture_6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52" name="Picture_6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53" name="Picture_6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54" name="Picture_6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55" name="Picture_7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56" name="Picture_7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57" name="Picture_7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58" name="Picture_14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59" name="Picture_14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60" name="Picture_14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61" name="Picture_14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62" name="Picture_14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63" name="Picture_150"/>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64" name="Picture_15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65" name="Picture_15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66" name="Picture_15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67" name="Picture_15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68" name="Picture_15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69" name="Picture_15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70" name="Picture_15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71" name="Picture_15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72" name="Picture_15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73" name="Picture_16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74" name="Picture_16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75" name="Picture_16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76" name="Picture_16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77" name="Picture_16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78" name="Picture_16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79" name="Picture_16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80" name="Picture_16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81" name="Picture_168"/>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82" name="Picture_169"/>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83" name="Picture_17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84" name="Picture_17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85" name="Picture_17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86" name="Picture_17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87" name="Picture_17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88" name="Picture_17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89" name="Picture_17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90" name="Picture_17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91" name="Picture_17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92" name="Picture_179"/>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93" name="Picture_18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94" name="Picture_18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95" name="Picture_18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96" name="Picture_18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497" name="Picture_18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98" name="Picture_18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499" name="Picture_186"/>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00" name="Picture_18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01" name="Picture_18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02" name="Picture_18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03" name="Picture_19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04" name="Picture_19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05" name="Picture_19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06" name="Picture_19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07" name="Picture_19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08" name="Picture_19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09" name="Picture_19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10" name="Picture_19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11" name="Picture_19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12" name="Picture_19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13" name="Picture_20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14" name="Picture_20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15" name="Picture_20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16" name="Picture_20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17" name="Picture_204"/>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18" name="Picture_20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19" name="Picture_20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20" name="Picture_20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21" name="Picture_20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22" name="Picture_20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23" name="Picture_21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24" name="Picture_21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25" name="Picture_21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3526" name="Picture_21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27" name="Picture_21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28" name="Picture_21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3529" name="Picture_21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368</xdr:row>
      <xdr:rowOff>0</xdr:rowOff>
    </xdr:from>
    <xdr:to>
      <xdr:col>5</xdr:col>
      <xdr:colOff>85725</xdr:colOff>
      <xdr:row>368</xdr:row>
      <xdr:rowOff>152400</xdr:rowOff>
    </xdr:to>
    <xdr:pic>
      <xdr:nvPicPr>
        <xdr:cNvPr id="26458" name="Picture_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59" name="Picture_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60" name="Picture_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61" name="Picture_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62" name="Picture_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63" name="Picture_6"/>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64" name="Picture_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65" name="Picture_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66" name="Picture_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67" name="Picture_1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68" name="Picture_1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69" name="Picture_1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70" name="Picture_1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71" name="Picture_1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72" name="Picture_1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73" name="Picture_1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74" name="Picture_1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75" name="Picture_1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76" name="Picture_1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77" name="Picture_2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78" name="Picture_2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79" name="Picture_2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80" name="Picture_2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81" name="Picture_24"/>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82" name="Picture_2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83" name="Picture_2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84" name="Picture_2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85" name="Picture_2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86" name="Picture_2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87" name="Picture_3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88" name="Picture_3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89" name="Picture_3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90" name="Picture_3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91" name="Picture_3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92" name="Picture_3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93" name="Picture_3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94" name="Picture_3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95" name="Picture_3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96" name="Picture_3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497" name="Picture_4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98" name="Picture_4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499" name="Picture_42"/>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00" name="Picture_43"/>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01" name="Picture_4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02" name="Picture_4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03" name="Picture_4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04" name="Picture_4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05" name="Picture_4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06" name="Picture_4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07" name="Picture_5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08" name="Picture_5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09" name="Picture_5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10" name="Picture_53"/>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11" name="Picture_5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12" name="Picture_5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13" name="Picture_5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14" name="Picture_5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15" name="Picture_5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16" name="Picture_5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17" name="Picture_60"/>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18" name="Picture_6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19" name="Picture_6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20" name="Picture_6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21" name="Picture_6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22" name="Picture_6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23" name="Picture_6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24" name="Picture_6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25" name="Picture_6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26" name="Picture_6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27" name="Picture_7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28" name="Picture_7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29" name="Picture_7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30" name="Picture_14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31" name="Picture_14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32" name="Picture_14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33" name="Picture_14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34" name="Picture_14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35" name="Picture_150"/>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36" name="Picture_15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37" name="Picture_15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38" name="Picture_15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39" name="Picture_15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40" name="Picture_15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41" name="Picture_15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42" name="Picture_15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43" name="Picture_15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44" name="Picture_15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45" name="Picture_16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46" name="Picture_16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47" name="Picture_16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48" name="Picture_16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49" name="Picture_16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50" name="Picture_16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51" name="Picture_16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52" name="Picture_16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53" name="Picture_168"/>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54" name="Picture_169"/>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55" name="Picture_17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56" name="Picture_17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57" name="Picture_17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58" name="Picture_17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59" name="Picture_17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60" name="Picture_17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61" name="Picture_17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62" name="Picture_17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63" name="Picture_17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64" name="Picture_179"/>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65" name="Picture_18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66" name="Picture_18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67" name="Picture_18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68" name="Picture_18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69" name="Picture_18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70" name="Picture_18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71" name="Picture_186"/>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72" name="Picture_18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73" name="Picture_18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74" name="Picture_18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75" name="Picture_19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76" name="Picture_19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77" name="Picture_19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78" name="Picture_19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79" name="Picture_19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80" name="Picture_19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81" name="Picture_19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82" name="Picture_19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83" name="Picture_19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84" name="Picture_19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85" name="Picture_20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86" name="Picture_20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87" name="Picture_20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88" name="Picture_20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89" name="Picture_204"/>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90" name="Picture_20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91" name="Picture_20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92" name="Picture_20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93" name="Picture_20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94" name="Picture_20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95" name="Picture_21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96" name="Picture_21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97" name="Picture_21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26598" name="Picture_21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599" name="Picture_21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600" name="Picture_21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26601" name="Picture_21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41" name="Picture_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42" name="Picture_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43" name="Picture_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44" name="Picture_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45" name="Picture_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46" name="Picture_6"/>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47" name="Picture_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48" name="Picture_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49" name="Picture_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50" name="Picture_1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51" name="Picture_1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52" name="Picture_1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53" name="Picture_1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54" name="Picture_1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55" name="Picture_1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56" name="Picture_1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57" name="Picture_1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58" name="Picture_1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59" name="Picture_1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60" name="Picture_2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61" name="Picture_2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62" name="Picture_2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63" name="Picture_2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64" name="Picture_24"/>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65" name="Picture_2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66" name="Picture_2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67" name="Picture_2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68" name="Picture_2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69" name="Picture_2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70" name="Picture_3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71" name="Picture_3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72" name="Picture_3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73" name="Picture_3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74" name="Picture_3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75" name="Picture_3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76" name="Picture_3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77" name="Picture_3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78" name="Picture_3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79" name="Picture_3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80" name="Picture_4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81" name="Picture_4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82" name="Picture_42"/>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83" name="Picture_43"/>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84" name="Picture_4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85" name="Picture_4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86" name="Picture_4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87" name="Picture_4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88" name="Picture_4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89" name="Picture_4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90" name="Picture_5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91" name="Picture_5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92" name="Picture_5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93" name="Picture_53"/>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94" name="Picture_5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95" name="Picture_5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96" name="Picture_5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97" name="Picture_5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798" name="Picture_5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799" name="Picture_5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00" name="Picture_60"/>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01" name="Picture_6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02" name="Picture_6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03" name="Picture_6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04" name="Picture_6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05" name="Picture_6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06" name="Picture_6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07" name="Picture_6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08" name="Picture_6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09" name="Picture_6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10" name="Picture_7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11" name="Picture_7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12" name="Picture_7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13" name="Picture_14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14" name="Picture_14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15" name="Picture_14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16" name="Picture_14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17" name="Picture_14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18" name="Picture_150"/>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19" name="Picture_15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20" name="Picture_15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21" name="Picture_15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22" name="Picture_15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23" name="Picture_15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24" name="Picture_15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25" name="Picture_15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26" name="Picture_15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27" name="Picture_15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28" name="Picture_16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29" name="Picture_161"/>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30" name="Picture_16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31" name="Picture_16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32" name="Picture_16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33" name="Picture_16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34" name="Picture_16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35" name="Picture_16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36" name="Picture_168"/>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37" name="Picture_169"/>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38" name="Picture_17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39" name="Picture_17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40" name="Picture_17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41" name="Picture_17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42" name="Picture_17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43" name="Picture_17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44" name="Picture_17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45" name="Picture_17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46" name="Picture_17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47" name="Picture_179"/>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48" name="Picture_18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49" name="Picture_18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50" name="Picture_18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51" name="Picture_18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52" name="Picture_18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53" name="Picture_18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54" name="Picture_186"/>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55" name="Picture_18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56" name="Picture_18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57" name="Picture_18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58" name="Picture_19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59" name="Picture_19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60" name="Picture_19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61" name="Picture_19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62" name="Picture_19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63" name="Picture_195"/>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64" name="Picture_19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65" name="Picture_197"/>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66" name="Picture_19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67" name="Picture_19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68" name="Picture_20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69" name="Picture_20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70" name="Picture_20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71" name="Picture_20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72" name="Picture_204"/>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73" name="Picture_20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74" name="Picture_20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75" name="Picture_207"/>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76" name="Picture_208"/>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77" name="Picture_209"/>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78" name="Picture_210"/>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79" name="Picture_211"/>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80" name="Picture_212"/>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152400</xdr:rowOff>
    </xdr:to>
    <xdr:pic>
      <xdr:nvPicPr>
        <xdr:cNvPr id="48881" name="Picture_213"/>
        <xdr:cNvPicPr>
          <a:picLocks noChangeAspect="1"/>
        </xdr:cNvPicPr>
      </xdr:nvPicPr>
      <xdr:blipFill>
        <a:blip r:embed="rId1">
          <a:lum/>
        </a:blip>
        <a:stretch>
          <a:fillRect/>
        </a:stretch>
      </xdr:blipFill>
      <xdr:spPr>
        <a:xfrm>
          <a:off x="5753100" y="171789725"/>
          <a:ext cx="85725" cy="15240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82" name="Picture_214"/>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83" name="Picture_215"/>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twoCellAnchor>
    <xdr:from>
      <xdr:col>5</xdr:col>
      <xdr:colOff>0</xdr:colOff>
      <xdr:row>368</xdr:row>
      <xdr:rowOff>0</xdr:rowOff>
    </xdr:from>
    <xdr:to>
      <xdr:col>5</xdr:col>
      <xdr:colOff>85725</xdr:colOff>
      <xdr:row>368</xdr:row>
      <xdr:rowOff>133350</xdr:rowOff>
    </xdr:to>
    <xdr:pic>
      <xdr:nvPicPr>
        <xdr:cNvPr id="48884" name="Picture_216"/>
        <xdr:cNvPicPr>
          <a:picLocks noChangeAspect="1"/>
        </xdr:cNvPicPr>
      </xdr:nvPicPr>
      <xdr:blipFill>
        <a:blip r:embed="rId2">
          <a:lum/>
        </a:blip>
        <a:stretch>
          <a:fillRect/>
        </a:stretch>
      </xdr:blipFill>
      <xdr:spPr>
        <a:xfrm>
          <a:off x="5753100" y="171789725"/>
          <a:ext cx="85725" cy="1333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183</xdr:row>
      <xdr:rowOff>0</xdr:rowOff>
    </xdr:from>
    <xdr:to>
      <xdr:col>5</xdr:col>
      <xdr:colOff>85725</xdr:colOff>
      <xdr:row>183</xdr:row>
      <xdr:rowOff>152400</xdr:rowOff>
    </xdr:to>
    <xdr:pic>
      <xdr:nvPicPr>
        <xdr:cNvPr id="35839" name="Picture_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40" name="Picture_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41" name="Picture_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42" name="Picture_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43" name="Picture_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44" name="Picture_6"/>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45" name="Picture_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46" name="Picture_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47" name="Picture_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48" name="Picture_1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49" name="Picture_1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50" name="Picture_1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51" name="Picture_1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52" name="Picture_1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53" name="Picture_1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54" name="Picture_1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55" name="Picture_1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56" name="Picture_1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57" name="Picture_1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58" name="Picture_2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59" name="Picture_2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60" name="Picture_2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61" name="Picture_2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62" name="Picture_24"/>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63" name="Picture_2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64" name="Picture_2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65" name="Picture_2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66" name="Picture_2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67" name="Picture_2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68" name="Picture_3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69" name="Picture_3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70" name="Picture_3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71" name="Picture_3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72" name="Picture_3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73" name="Picture_3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74" name="Picture_3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75" name="Picture_3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76" name="Picture_3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77" name="Picture_3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78" name="Picture_4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79" name="Picture_4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80" name="Picture_42"/>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81" name="Picture_43"/>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82" name="Picture_4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83" name="Picture_4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84" name="Picture_4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85" name="Picture_4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86" name="Picture_4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87" name="Picture_4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88" name="Picture_5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89" name="Picture_5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90" name="Picture_5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91" name="Picture_53"/>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92" name="Picture_5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93" name="Picture_5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94" name="Picture_5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95" name="Picture_5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96" name="Picture_5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97" name="Picture_5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898" name="Picture_60"/>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899" name="Picture_6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00" name="Picture_6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01" name="Picture_6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02" name="Picture_6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03" name="Picture_6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04" name="Picture_6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05" name="Picture_6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06" name="Picture_6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07" name="Picture_6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08" name="Picture_7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09" name="Picture_7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10" name="Picture_7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11" name="Picture_14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12" name="Picture_14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13" name="Picture_14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14" name="Picture_14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15" name="Picture_14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16" name="Picture_150"/>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17" name="Picture_15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18" name="Picture_15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19" name="Picture_15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20" name="Picture_15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21" name="Picture_15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22" name="Picture_15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23" name="Picture_15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24" name="Picture_15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25" name="Picture_15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26" name="Picture_16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27" name="Picture_16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28" name="Picture_16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29" name="Picture_16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30" name="Picture_16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31" name="Picture_16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32" name="Picture_16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33" name="Picture_16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34" name="Picture_168"/>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35" name="Picture_169"/>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36" name="Picture_17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37" name="Picture_17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38" name="Picture_17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39" name="Picture_17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40" name="Picture_17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41" name="Picture_17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42" name="Picture_17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43" name="Picture_17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44" name="Picture_17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45" name="Picture_179"/>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46" name="Picture_18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47" name="Picture_18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48" name="Picture_18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49" name="Picture_18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50" name="Picture_18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51" name="Picture_18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52" name="Picture_186"/>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53" name="Picture_18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54" name="Picture_18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55" name="Picture_18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56" name="Picture_19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57" name="Picture_19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58" name="Picture_19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59" name="Picture_19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60" name="Picture_19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61" name="Picture_19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62" name="Picture_19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63" name="Picture_19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64" name="Picture_19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65" name="Picture_19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66" name="Picture_20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67" name="Picture_20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68" name="Picture_20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69" name="Picture_20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70" name="Picture_204"/>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71" name="Picture_20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72" name="Picture_20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73" name="Picture_20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74" name="Picture_20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75" name="Picture_20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76" name="Picture_21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77" name="Picture_21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78" name="Picture_21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79" name="Picture_21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80" name="Picture_21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81" name="Picture_21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82" name="Picture_21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83" name="Picture_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84" name="Picture_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85" name="Picture_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86" name="Picture_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87" name="Picture_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88" name="Picture_6"/>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89" name="Picture_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90" name="Picture_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91" name="Picture_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92" name="Picture_1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93" name="Picture_1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94" name="Picture_1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95" name="Picture_1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96" name="Picture_1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5997" name="Picture_1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98" name="Picture_1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5999" name="Picture_1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00" name="Picture_1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01" name="Picture_1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02" name="Picture_2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03" name="Picture_2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04" name="Picture_2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05" name="Picture_2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06" name="Picture_24"/>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07" name="Picture_2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08" name="Picture_2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09" name="Picture_2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10" name="Picture_2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11" name="Picture_2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12" name="Picture_3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13" name="Picture_3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14" name="Picture_3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15" name="Picture_3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16" name="Picture_3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17" name="Picture_3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18" name="Picture_3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19" name="Picture_3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20" name="Picture_3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21" name="Picture_3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22" name="Picture_4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23" name="Picture_4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24" name="Picture_42"/>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25" name="Picture_43"/>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26" name="Picture_4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27" name="Picture_4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28" name="Picture_4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29" name="Picture_4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30" name="Picture_4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31" name="Picture_4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32" name="Picture_5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33" name="Picture_5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34" name="Picture_5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35" name="Picture_53"/>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36" name="Picture_5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37" name="Picture_5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38" name="Picture_5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39" name="Picture_5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40" name="Picture_5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41" name="Picture_5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42" name="Picture_60"/>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43" name="Picture_6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44" name="Picture_6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45" name="Picture_6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46" name="Picture_6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47" name="Picture_6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48" name="Picture_6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49" name="Picture_6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50" name="Picture_6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51" name="Picture_6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52" name="Picture_7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53" name="Picture_7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54" name="Picture_7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55" name="Picture_14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56" name="Picture_14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57" name="Picture_14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58" name="Picture_14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59" name="Picture_14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60" name="Picture_150"/>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61" name="Picture_15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62" name="Picture_15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63" name="Picture_15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64" name="Picture_15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65" name="Picture_15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66" name="Picture_15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67" name="Picture_15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68" name="Picture_15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69" name="Picture_15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70" name="Picture_16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71" name="Picture_161"/>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72" name="Picture_16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73" name="Picture_16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74" name="Picture_16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75" name="Picture_16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76" name="Picture_16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77" name="Picture_16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78" name="Picture_168"/>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79" name="Picture_169"/>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80" name="Picture_17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81" name="Picture_17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82" name="Picture_17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83" name="Picture_17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84" name="Picture_17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85" name="Picture_17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86" name="Picture_17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87" name="Picture_17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88" name="Picture_17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89" name="Picture_179"/>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90" name="Picture_18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91" name="Picture_18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92" name="Picture_18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93" name="Picture_18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94" name="Picture_18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95" name="Picture_18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96" name="Picture_186"/>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97" name="Picture_18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098" name="Picture_18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099" name="Picture_18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00" name="Picture_19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01" name="Picture_19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02" name="Picture_19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03" name="Picture_19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04" name="Picture_19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05" name="Picture_195"/>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06" name="Picture_19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07" name="Picture_197"/>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08" name="Picture_19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09" name="Picture_19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10" name="Picture_20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11" name="Picture_20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12" name="Picture_20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13" name="Picture_20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14" name="Picture_204"/>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15" name="Picture_20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16" name="Picture_20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17" name="Picture_207"/>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18" name="Picture_208"/>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19" name="Picture_209"/>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20" name="Picture_210"/>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21" name="Picture_211"/>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22" name="Picture_212"/>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152400</xdr:rowOff>
    </xdr:to>
    <xdr:pic>
      <xdr:nvPicPr>
        <xdr:cNvPr id="36123" name="Picture_213"/>
        <xdr:cNvPicPr>
          <a:picLocks noChangeAspect="1"/>
        </xdr:cNvPicPr>
      </xdr:nvPicPr>
      <xdr:blipFill>
        <a:blip r:embed="rId1">
          <a:lum/>
        </a:blip>
        <a:stretch>
          <a:fillRect/>
        </a:stretch>
      </xdr:blipFill>
      <xdr:spPr>
        <a:xfrm>
          <a:off x="5753100" y="89020650"/>
          <a:ext cx="85725" cy="15240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24" name="Picture_214"/>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25" name="Picture_215"/>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twoCellAnchor>
    <xdr:from>
      <xdr:col>5</xdr:col>
      <xdr:colOff>0</xdr:colOff>
      <xdr:row>183</xdr:row>
      <xdr:rowOff>0</xdr:rowOff>
    </xdr:from>
    <xdr:to>
      <xdr:col>5</xdr:col>
      <xdr:colOff>85725</xdr:colOff>
      <xdr:row>183</xdr:row>
      <xdr:rowOff>133350</xdr:rowOff>
    </xdr:to>
    <xdr:pic>
      <xdr:nvPicPr>
        <xdr:cNvPr id="36126" name="Picture_216"/>
        <xdr:cNvPicPr>
          <a:picLocks noChangeAspect="1"/>
        </xdr:cNvPicPr>
      </xdr:nvPicPr>
      <xdr:blipFill>
        <a:blip r:embed="rId2">
          <a:lum/>
        </a:blip>
        <a:stretch>
          <a:fillRect/>
        </a:stretch>
      </xdr:blipFill>
      <xdr:spPr>
        <a:xfrm>
          <a:off x="5753100" y="89020650"/>
          <a:ext cx="85725" cy="1333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372</xdr:row>
      <xdr:rowOff>0</xdr:rowOff>
    </xdr:from>
    <xdr:to>
      <xdr:col>5</xdr:col>
      <xdr:colOff>85725</xdr:colOff>
      <xdr:row>372</xdr:row>
      <xdr:rowOff>152400</xdr:rowOff>
    </xdr:to>
    <xdr:pic>
      <xdr:nvPicPr>
        <xdr:cNvPr id="50010" name="Picture_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11" name="Picture_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12" name="Picture_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13" name="Picture_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14" name="Picture_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15" name="Picture_6"/>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16" name="Picture_7"/>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17" name="Picture_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18" name="Picture_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19" name="Picture_1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20" name="Picture_1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21" name="Picture_1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22" name="Picture_1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23" name="Picture_1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24" name="Picture_1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25" name="Picture_1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26" name="Picture_17"/>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27" name="Picture_1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28" name="Picture_1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29" name="Picture_2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30" name="Picture_2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31" name="Picture_2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32" name="Picture_2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33" name="Picture_24"/>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34" name="Picture_25"/>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35" name="Picture_2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36" name="Picture_2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37" name="Picture_2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38" name="Picture_2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39" name="Picture_3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40" name="Picture_3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41" name="Picture_3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42" name="Picture_3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43" name="Picture_3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44" name="Picture_35"/>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45" name="Picture_3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46" name="Picture_3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47" name="Picture_3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48" name="Picture_3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49" name="Picture_4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50" name="Picture_4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51" name="Picture_42"/>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52" name="Picture_43"/>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53" name="Picture_4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54" name="Picture_4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55" name="Picture_4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56" name="Picture_4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57" name="Picture_4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58" name="Picture_4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59" name="Picture_5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60" name="Picture_5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61" name="Picture_5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62" name="Picture_53"/>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63" name="Picture_5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64" name="Picture_5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65" name="Picture_5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66" name="Picture_5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67" name="Picture_5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68" name="Picture_5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69" name="Picture_60"/>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70" name="Picture_61"/>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71" name="Picture_6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72" name="Picture_6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73" name="Picture_6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74" name="Picture_6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75" name="Picture_6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76" name="Picture_6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77" name="Picture_6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78" name="Picture_6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79" name="Picture_7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80" name="Picture_71"/>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81" name="Picture_7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82" name="Picture_14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83" name="Picture_14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84" name="Picture_14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85" name="Picture_14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86" name="Picture_14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87" name="Picture_150"/>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88" name="Picture_151"/>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89" name="Picture_15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90" name="Picture_15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91" name="Picture_15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92" name="Picture_15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93" name="Picture_15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94" name="Picture_15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95" name="Picture_15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096" name="Picture_15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97" name="Picture_16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98" name="Picture_161"/>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099" name="Picture_16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00" name="Picture_16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01" name="Picture_16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02" name="Picture_16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03" name="Picture_16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04" name="Picture_16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05" name="Picture_168"/>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06" name="Picture_169"/>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07" name="Picture_17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08" name="Picture_17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09" name="Picture_17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10" name="Picture_17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11" name="Picture_17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12" name="Picture_17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13" name="Picture_17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14" name="Picture_17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15" name="Picture_17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16" name="Picture_179"/>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17" name="Picture_18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18" name="Picture_18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19" name="Picture_18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20" name="Picture_18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21" name="Picture_18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22" name="Picture_18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23" name="Picture_186"/>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24" name="Picture_187"/>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25" name="Picture_18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26" name="Picture_18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27" name="Picture_19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28" name="Picture_19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29" name="Picture_19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30" name="Picture_19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31" name="Picture_19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32" name="Picture_195"/>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33" name="Picture_19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34" name="Picture_197"/>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35" name="Picture_19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36" name="Picture_19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37" name="Picture_20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38" name="Picture_20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39" name="Picture_20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40" name="Picture_20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41" name="Picture_204"/>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42" name="Picture_205"/>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43" name="Picture_20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44" name="Picture_207"/>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45" name="Picture_208"/>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46" name="Picture_209"/>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47" name="Picture_210"/>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48" name="Picture_211"/>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49" name="Picture_212"/>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152400</xdr:rowOff>
    </xdr:to>
    <xdr:pic>
      <xdr:nvPicPr>
        <xdr:cNvPr id="50150" name="Picture_213"/>
        <xdr:cNvPicPr>
          <a:picLocks noChangeAspect="1"/>
        </xdr:cNvPicPr>
      </xdr:nvPicPr>
      <xdr:blipFill>
        <a:blip r:embed="rId1">
          <a:lum/>
        </a:blip>
        <a:stretch>
          <a:fillRect/>
        </a:stretch>
      </xdr:blipFill>
      <xdr:spPr>
        <a:xfrm>
          <a:off x="5753100" y="175294925"/>
          <a:ext cx="85725" cy="15240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51" name="Picture_214"/>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52" name="Picture_215"/>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twoCellAnchor>
    <xdr:from>
      <xdr:col>5</xdr:col>
      <xdr:colOff>0</xdr:colOff>
      <xdr:row>372</xdr:row>
      <xdr:rowOff>0</xdr:rowOff>
    </xdr:from>
    <xdr:to>
      <xdr:col>5</xdr:col>
      <xdr:colOff>85725</xdr:colOff>
      <xdr:row>372</xdr:row>
      <xdr:rowOff>133350</xdr:rowOff>
    </xdr:to>
    <xdr:pic>
      <xdr:nvPicPr>
        <xdr:cNvPr id="50153" name="Picture_216"/>
        <xdr:cNvPicPr>
          <a:picLocks noChangeAspect="1"/>
        </xdr:cNvPicPr>
      </xdr:nvPicPr>
      <xdr:blipFill>
        <a:blip r:embed="rId2">
          <a:lum/>
        </a:blip>
        <a:stretch>
          <a:fillRect/>
        </a:stretch>
      </xdr:blipFill>
      <xdr:spPr>
        <a:xfrm>
          <a:off x="5753100" y="175294925"/>
          <a:ext cx="85725" cy="1333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95</xdr:row>
      <xdr:rowOff>0</xdr:rowOff>
    </xdr:from>
    <xdr:to>
      <xdr:col>5</xdr:col>
      <xdr:colOff>85725</xdr:colOff>
      <xdr:row>95</xdr:row>
      <xdr:rowOff>152400</xdr:rowOff>
    </xdr:to>
    <xdr:pic>
      <xdr:nvPicPr>
        <xdr:cNvPr id="63950" name="Picture_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51" name="Picture_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52" name="Picture_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53" name="Picture_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54" name="Picture_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55" name="Picture_6"/>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56" name="Picture_7"/>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57" name="Picture_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58" name="Picture_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59" name="Picture_1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60" name="Picture_1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61" name="Picture_1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62" name="Picture_1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63" name="Picture_1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64" name="Picture_1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65" name="Picture_1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66" name="Picture_17"/>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67" name="Picture_1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68" name="Picture_1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69" name="Picture_2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70" name="Picture_2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71" name="Picture_2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72" name="Picture_2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73" name="Picture_24"/>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74" name="Picture_25"/>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75" name="Picture_2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76" name="Picture_2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77" name="Picture_2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78" name="Picture_2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79" name="Picture_3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80" name="Picture_3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81" name="Picture_3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82" name="Picture_3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83" name="Picture_3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84" name="Picture_35"/>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85" name="Picture_3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86" name="Picture_3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87" name="Picture_3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88" name="Picture_3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89" name="Picture_4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90" name="Picture_4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91" name="Picture_42"/>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92" name="Picture_43"/>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93" name="Picture_4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94" name="Picture_4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95" name="Picture_4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96" name="Picture_4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97" name="Picture_4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3998" name="Picture_4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3999" name="Picture_5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00" name="Picture_5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01" name="Picture_5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02" name="Picture_53"/>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03" name="Picture_5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04" name="Picture_5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05" name="Picture_5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06" name="Picture_5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07" name="Picture_5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08" name="Picture_5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09" name="Picture_60"/>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10" name="Picture_61"/>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11" name="Picture_6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12" name="Picture_6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13" name="Picture_6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14" name="Picture_6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15" name="Picture_6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16" name="Picture_6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17" name="Picture_6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18" name="Picture_6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19" name="Picture_7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20" name="Picture_71"/>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21" name="Picture_7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22" name="Picture_14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23" name="Picture_14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24" name="Picture_14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25" name="Picture_14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26" name="Picture_14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27" name="Picture_150"/>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28" name="Picture_151"/>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29" name="Picture_15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30" name="Picture_15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31" name="Picture_15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32" name="Picture_15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33" name="Picture_15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34" name="Picture_15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35" name="Picture_15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36" name="Picture_15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37" name="Picture_16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38" name="Picture_161"/>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39" name="Picture_16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40" name="Picture_16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41" name="Picture_16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42" name="Picture_16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43" name="Picture_16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44" name="Picture_16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45" name="Picture_168"/>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46" name="Picture_169"/>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47" name="Picture_17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48" name="Picture_17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49" name="Picture_17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50" name="Picture_17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51" name="Picture_17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52" name="Picture_17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53" name="Picture_17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54" name="Picture_17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55" name="Picture_17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56" name="Picture_179"/>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57" name="Picture_18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58" name="Picture_18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59" name="Picture_18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60" name="Picture_18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61" name="Picture_18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62" name="Picture_18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63" name="Picture_186"/>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64" name="Picture_187"/>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65" name="Picture_18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66" name="Picture_18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67" name="Picture_19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68" name="Picture_19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69" name="Picture_19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70" name="Picture_19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71" name="Picture_19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72" name="Picture_195"/>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73" name="Picture_19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74" name="Picture_197"/>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75" name="Picture_19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76" name="Picture_19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77" name="Picture_20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78" name="Picture_20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79" name="Picture_20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80" name="Picture_20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81" name="Picture_204"/>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82" name="Picture_205"/>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83" name="Picture_20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84" name="Picture_207"/>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85" name="Picture_208"/>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86" name="Picture_209"/>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87" name="Picture_210"/>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88" name="Picture_211"/>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89" name="Picture_212"/>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152400</xdr:rowOff>
    </xdr:to>
    <xdr:pic>
      <xdr:nvPicPr>
        <xdr:cNvPr id="64090" name="Picture_213"/>
        <xdr:cNvPicPr>
          <a:picLocks noChangeAspect="1"/>
        </xdr:cNvPicPr>
      </xdr:nvPicPr>
      <xdr:blipFill>
        <a:blip r:embed="rId1">
          <a:lum/>
        </a:blip>
        <a:stretch>
          <a:fillRect/>
        </a:stretch>
      </xdr:blipFill>
      <xdr:spPr>
        <a:xfrm>
          <a:off x="3740150" y="101069775"/>
          <a:ext cx="85725" cy="15240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91" name="Picture_214"/>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92" name="Picture_215"/>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twoCellAnchor>
    <xdr:from>
      <xdr:col>5</xdr:col>
      <xdr:colOff>0</xdr:colOff>
      <xdr:row>95</xdr:row>
      <xdr:rowOff>0</xdr:rowOff>
    </xdr:from>
    <xdr:to>
      <xdr:col>5</xdr:col>
      <xdr:colOff>85725</xdr:colOff>
      <xdr:row>95</xdr:row>
      <xdr:rowOff>133350</xdr:rowOff>
    </xdr:to>
    <xdr:pic>
      <xdr:nvPicPr>
        <xdr:cNvPr id="64093" name="Picture_216"/>
        <xdr:cNvPicPr>
          <a:picLocks noChangeAspect="1"/>
        </xdr:cNvPicPr>
      </xdr:nvPicPr>
      <xdr:blipFill>
        <a:blip r:embed="rId2">
          <a:lum/>
        </a:blip>
        <a:stretch>
          <a:fillRect/>
        </a:stretch>
      </xdr:blipFill>
      <xdr:spPr>
        <a:xfrm>
          <a:off x="3740150" y="101069775"/>
          <a:ext cx="85725" cy="13335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xdr:row>
      <xdr:rowOff>0</xdr:rowOff>
    </xdr:from>
    <xdr:to>
      <xdr:col>7</xdr:col>
      <xdr:colOff>76200</xdr:colOff>
      <xdr:row>1</xdr:row>
      <xdr:rowOff>133350</xdr:rowOff>
    </xdr:to>
    <xdr:sp>
      <xdr:nvSpPr>
        <xdr:cNvPr id="7270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0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0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0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0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08"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09"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1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1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1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1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1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1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1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1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1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19"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2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2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2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2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2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2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26"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27"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2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2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3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3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3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3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3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3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3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37"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3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3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4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4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4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4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44"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45"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4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4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4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4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5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5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5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5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5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55"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5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5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5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5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6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6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62"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63"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6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6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6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6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6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6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7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7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7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73"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7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7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7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7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7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7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80"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81"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8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8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8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8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8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8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8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8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9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91"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9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9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9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9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9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9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798"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799"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0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0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0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0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0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0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0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0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0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09"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1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1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1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1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1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1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16"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17"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1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1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2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2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2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2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2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25"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2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27"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2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2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3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3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3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3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34"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35"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3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37"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38"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39"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40"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41"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42"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133350</xdr:rowOff>
    </xdr:to>
    <xdr:sp>
      <xdr:nvSpPr>
        <xdr:cNvPr id="72843" name="Text Box 5"/>
        <xdr:cNvSpPr txBox="1"/>
      </xdr:nvSpPr>
      <xdr:spPr>
        <a:xfrm>
          <a:off x="4182110" y="333375"/>
          <a:ext cx="76200" cy="13335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44"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45"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1</xdr:row>
      <xdr:rowOff>0</xdr:rowOff>
    </xdr:from>
    <xdr:to>
      <xdr:col>7</xdr:col>
      <xdr:colOff>76200</xdr:colOff>
      <xdr:row>1</xdr:row>
      <xdr:rowOff>114300</xdr:rowOff>
    </xdr:to>
    <xdr:sp>
      <xdr:nvSpPr>
        <xdr:cNvPr id="72846" name="Text Box 5"/>
        <xdr:cNvSpPr txBox="1"/>
      </xdr:nvSpPr>
      <xdr:spPr>
        <a:xfrm>
          <a:off x="4182110" y="333375"/>
          <a:ext cx="76200" cy="1143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56"/>
  <sheetViews>
    <sheetView workbookViewId="0">
      <selection activeCell="AB3" sqref="AB3:AC3"/>
    </sheetView>
  </sheetViews>
  <sheetFormatPr defaultColWidth="9.81666666666667" defaultRowHeight="13.5"/>
  <cols>
    <col min="1" max="1" width="3.5" style="11" customWidth="1"/>
    <col min="2" max="2" width="3.625" style="11" customWidth="1"/>
    <col min="3" max="3" width="20.625" style="11" customWidth="1"/>
    <col min="4" max="4" width="41.375" style="11" customWidth="1"/>
    <col min="5" max="5" width="5.625" style="11" customWidth="1"/>
    <col min="6" max="6" width="11.625" style="11" customWidth="1"/>
    <col min="7" max="7" width="9.875" style="11" customWidth="1"/>
    <col min="8" max="8" width="10" style="818" customWidth="1"/>
    <col min="9" max="9" width="11.875" style="11" customWidth="1"/>
    <col min="10" max="10" width="10.2583333333333" style="11" customWidth="1"/>
    <col min="11" max="12" width="9" style="11" hidden="1" customWidth="1"/>
    <col min="13" max="13" width="10.125" style="11" hidden="1" customWidth="1"/>
    <col min="14" max="14" width="9" style="11" hidden="1" customWidth="1"/>
    <col min="15" max="15" width="11.125" style="11" hidden="1" customWidth="1"/>
    <col min="16" max="16" width="8" style="11" hidden="1" customWidth="1"/>
    <col min="17" max="17" width="9.5" style="11" hidden="1" customWidth="1"/>
    <col min="18" max="18" width="10.375" style="11" hidden="1" customWidth="1"/>
    <col min="19" max="19" width="10.125" style="11" hidden="1" customWidth="1"/>
    <col min="20" max="20" width="7" style="11" hidden="1" customWidth="1"/>
    <col min="21" max="21" width="10" style="11" hidden="1" customWidth="1"/>
    <col min="22" max="22" width="9.125" style="11" hidden="1" customWidth="1"/>
    <col min="23" max="23" width="9.25833333333333" style="11" hidden="1" customWidth="1"/>
    <col min="24" max="24" width="13.875" style="11" hidden="1" customWidth="1"/>
    <col min="25" max="25" width="0.125" style="11" hidden="1" customWidth="1"/>
    <col min="26" max="26" width="12.625" style="11" hidden="1" customWidth="1"/>
    <col min="27" max="27" width="19.625" style="11" hidden="1" customWidth="1"/>
    <col min="28" max="28" width="9" style="12"/>
    <col min="29" max="29" width="26.7583333333333" style="12" customWidth="1"/>
    <col min="30" max="30" width="9" style="11"/>
    <col min="31" max="31" width="17.7583333333333" style="12" customWidth="1"/>
    <col min="32" max="32" width="9" style="11"/>
    <col min="33" max="16384" width="9.81666666666667" style="11"/>
  </cols>
  <sheetData>
    <row r="1" ht="25.5" spans="1:23">
      <c r="A1" s="227" t="s">
        <v>0</v>
      </c>
      <c r="B1" s="227" t="s">
        <v>1</v>
      </c>
      <c r="C1" s="227" t="s">
        <v>2</v>
      </c>
      <c r="D1" s="227" t="s">
        <v>3</v>
      </c>
      <c r="E1" s="227" t="s">
        <v>4</v>
      </c>
      <c r="F1" s="227" t="s">
        <v>5</v>
      </c>
      <c r="G1" s="227" t="s">
        <v>6</v>
      </c>
      <c r="H1" s="819" t="s">
        <v>7</v>
      </c>
      <c r="I1" s="227" t="s">
        <v>8</v>
      </c>
      <c r="J1" s="227" t="s">
        <v>9</v>
      </c>
      <c r="K1" s="227"/>
      <c r="L1" s="227" t="s">
        <v>10</v>
      </c>
      <c r="M1" s="227" t="s">
        <v>11</v>
      </c>
      <c r="N1" s="227" t="s">
        <v>10</v>
      </c>
      <c r="O1" s="227" t="s">
        <v>11</v>
      </c>
      <c r="P1" s="227" t="s">
        <v>10</v>
      </c>
      <c r="Q1" s="227" t="s">
        <v>11</v>
      </c>
      <c r="R1" s="227" t="s">
        <v>10</v>
      </c>
      <c r="S1" s="227" t="s">
        <v>11</v>
      </c>
      <c r="W1" s="11">
        <v>2021</v>
      </c>
    </row>
    <row r="2" spans="1:31">
      <c r="A2" s="334" t="s">
        <v>12</v>
      </c>
      <c r="B2" s="335"/>
      <c r="C2" s="335"/>
      <c r="D2" s="335"/>
      <c r="E2" s="335"/>
      <c r="F2" s="335"/>
      <c r="G2" s="335"/>
      <c r="H2" s="335"/>
      <c r="I2" s="335"/>
      <c r="J2" s="822"/>
      <c r="K2" s="823"/>
      <c r="L2" s="823"/>
      <c r="M2" s="823"/>
      <c r="N2" s="823"/>
      <c r="O2" s="823"/>
      <c r="P2" s="823"/>
      <c r="Q2" s="823"/>
      <c r="R2" s="823"/>
      <c r="S2" s="823"/>
      <c r="AB2" s="196" t="s">
        <v>13</v>
      </c>
      <c r="AC2" s="196"/>
      <c r="AD2" s="197" t="s">
        <v>14</v>
      </c>
      <c r="AE2" s="196"/>
    </row>
    <row r="3" spans="1:31">
      <c r="A3" s="226" t="s">
        <v>15</v>
      </c>
      <c r="B3" s="226"/>
      <c r="C3" s="226"/>
      <c r="D3" s="226"/>
      <c r="E3" s="226"/>
      <c r="F3" s="226"/>
      <c r="G3" s="226"/>
      <c r="H3" s="226"/>
      <c r="I3" s="226"/>
      <c r="J3" s="226"/>
      <c r="K3" s="260"/>
      <c r="AB3" s="12" t="s">
        <v>16</v>
      </c>
      <c r="AC3" s="12" t="s">
        <v>17</v>
      </c>
      <c r="AD3" s="11" t="s">
        <v>16</v>
      </c>
      <c r="AE3" s="12" t="s">
        <v>17</v>
      </c>
    </row>
    <row r="4" ht="81" spans="1:29">
      <c r="A4" s="183" t="s">
        <v>18</v>
      </c>
      <c r="B4" s="183">
        <v>1</v>
      </c>
      <c r="C4" s="183" t="s">
        <v>19</v>
      </c>
      <c r="D4" s="228" t="s">
        <v>20</v>
      </c>
      <c r="E4" s="183" t="s">
        <v>10</v>
      </c>
      <c r="F4" s="229">
        <v>3490000</v>
      </c>
      <c r="G4" s="229" t="s">
        <v>21</v>
      </c>
      <c r="H4" s="230" t="s">
        <v>21</v>
      </c>
      <c r="I4" s="183" t="s">
        <v>22</v>
      </c>
      <c r="J4" s="183" t="s">
        <v>23</v>
      </c>
      <c r="K4" s="261"/>
      <c r="AB4" s="12" t="s">
        <v>24</v>
      </c>
      <c r="AC4" s="12" t="s">
        <v>25</v>
      </c>
    </row>
    <row r="5" ht="24" spans="1:11">
      <c r="A5" s="183"/>
      <c r="B5" s="183">
        <v>2</v>
      </c>
      <c r="C5" s="232" t="s">
        <v>26</v>
      </c>
      <c r="D5" s="233" t="s">
        <v>21</v>
      </c>
      <c r="E5" s="183" t="s">
        <v>11</v>
      </c>
      <c r="F5" s="234">
        <v>5250000</v>
      </c>
      <c r="G5" s="229" t="s">
        <v>21</v>
      </c>
      <c r="H5" s="230" t="s">
        <v>21</v>
      </c>
      <c r="I5" s="233" t="s">
        <v>21</v>
      </c>
      <c r="J5" s="183" t="s">
        <v>23</v>
      </c>
      <c r="K5" s="261"/>
    </row>
    <row r="6" ht="36" spans="1:11">
      <c r="A6" s="183"/>
      <c r="B6" s="183">
        <v>3</v>
      </c>
      <c r="C6" s="183" t="s">
        <v>27</v>
      </c>
      <c r="D6" s="228" t="s">
        <v>28</v>
      </c>
      <c r="E6" s="183" t="s">
        <v>10</v>
      </c>
      <c r="F6" s="229">
        <v>5000000</v>
      </c>
      <c r="G6" s="229" t="s">
        <v>21</v>
      </c>
      <c r="H6" s="230" t="s">
        <v>21</v>
      </c>
      <c r="I6" s="183" t="s">
        <v>22</v>
      </c>
      <c r="J6" s="183" t="s">
        <v>23</v>
      </c>
      <c r="K6" s="261"/>
    </row>
    <row r="7" ht="65.1" customHeight="1" spans="1:28">
      <c r="A7" s="235" t="s">
        <v>29</v>
      </c>
      <c r="B7" s="183">
        <v>4</v>
      </c>
      <c r="C7" s="355" t="s">
        <v>30</v>
      </c>
      <c r="D7" s="363" t="s">
        <v>31</v>
      </c>
      <c r="E7" s="183" t="s">
        <v>10</v>
      </c>
      <c r="F7" s="237">
        <v>400000</v>
      </c>
      <c r="G7" s="237" t="s">
        <v>21</v>
      </c>
      <c r="H7" s="237" t="s">
        <v>21</v>
      </c>
      <c r="I7" s="344" t="s">
        <v>32</v>
      </c>
      <c r="J7" s="183" t="s">
        <v>33</v>
      </c>
      <c r="K7" s="261"/>
      <c r="L7" s="11">
        <v>0</v>
      </c>
      <c r="AB7" s="12" t="s">
        <v>34</v>
      </c>
    </row>
    <row r="8" ht="24" spans="1:12">
      <c r="A8" s="238"/>
      <c r="B8" s="183">
        <v>5</v>
      </c>
      <c r="C8" s="183" t="s">
        <v>35</v>
      </c>
      <c r="D8" s="228" t="s">
        <v>36</v>
      </c>
      <c r="E8" s="183" t="s">
        <v>10</v>
      </c>
      <c r="F8" s="239">
        <v>560000</v>
      </c>
      <c r="G8" s="183" t="s">
        <v>21</v>
      </c>
      <c r="H8" s="183" t="s">
        <v>21</v>
      </c>
      <c r="I8" s="183" t="s">
        <v>37</v>
      </c>
      <c r="J8" s="183" t="s">
        <v>38</v>
      </c>
      <c r="K8" s="261"/>
      <c r="L8" s="11">
        <v>0</v>
      </c>
    </row>
    <row r="9" ht="60" spans="1:12">
      <c r="A9" s="238"/>
      <c r="B9" s="183">
        <v>6</v>
      </c>
      <c r="C9" s="183" t="s">
        <v>39</v>
      </c>
      <c r="D9" s="183" t="s">
        <v>40</v>
      </c>
      <c r="E9" s="183" t="s">
        <v>10</v>
      </c>
      <c r="F9" s="240" t="s">
        <v>21</v>
      </c>
      <c r="G9" s="241" t="s">
        <v>41</v>
      </c>
      <c r="H9" s="241" t="s">
        <v>42</v>
      </c>
      <c r="I9" s="183" t="s">
        <v>43</v>
      </c>
      <c r="J9" s="69" t="s">
        <v>44</v>
      </c>
      <c r="K9" s="262"/>
      <c r="L9" s="11">
        <v>3</v>
      </c>
    </row>
    <row r="10" ht="67.5" spans="1:29">
      <c r="A10" s="238"/>
      <c r="B10" s="183">
        <v>7</v>
      </c>
      <c r="C10" s="183"/>
      <c r="D10" s="282" t="s">
        <v>45</v>
      </c>
      <c r="E10" s="137" t="s">
        <v>10</v>
      </c>
      <c r="F10" s="882">
        <v>59675</v>
      </c>
      <c r="G10" s="883">
        <v>44197</v>
      </c>
      <c r="H10" s="883">
        <v>45261</v>
      </c>
      <c r="I10" s="282" t="s">
        <v>46</v>
      </c>
      <c r="J10" s="183" t="s">
        <v>47</v>
      </c>
      <c r="K10" s="261"/>
      <c r="L10" s="11">
        <v>3.7</v>
      </c>
      <c r="AB10" s="45" t="s">
        <v>48</v>
      </c>
      <c r="AC10" s="12" t="s">
        <v>49</v>
      </c>
    </row>
    <row r="11" ht="36" spans="1:12">
      <c r="A11" s="238"/>
      <c r="B11" s="183">
        <v>8</v>
      </c>
      <c r="C11" s="183"/>
      <c r="D11" s="183" t="s">
        <v>50</v>
      </c>
      <c r="E11" s="183" t="s">
        <v>10</v>
      </c>
      <c r="F11" s="240">
        <v>40000</v>
      </c>
      <c r="G11" s="241" t="s">
        <v>51</v>
      </c>
      <c r="H11" s="241" t="s">
        <v>52</v>
      </c>
      <c r="I11" s="183" t="s">
        <v>53</v>
      </c>
      <c r="J11" s="183" t="s">
        <v>54</v>
      </c>
      <c r="K11" s="261"/>
      <c r="L11" s="11">
        <v>8</v>
      </c>
    </row>
    <row r="12" spans="1:12">
      <c r="A12" s="238"/>
      <c r="B12" s="183">
        <v>9</v>
      </c>
      <c r="C12" s="183" t="s">
        <v>55</v>
      </c>
      <c r="D12" s="183" t="s">
        <v>56</v>
      </c>
      <c r="E12" s="183" t="s">
        <v>10</v>
      </c>
      <c r="F12" s="240">
        <v>46000</v>
      </c>
      <c r="G12" s="241" t="s">
        <v>57</v>
      </c>
      <c r="H12" s="241">
        <v>44713</v>
      </c>
      <c r="I12" s="183" t="s">
        <v>58</v>
      </c>
      <c r="J12" s="183" t="s">
        <v>59</v>
      </c>
      <c r="K12" s="261"/>
      <c r="L12" s="11">
        <v>2.3</v>
      </c>
    </row>
    <row r="13" ht="48" spans="1:18">
      <c r="A13" s="238"/>
      <c r="B13" s="183">
        <v>10</v>
      </c>
      <c r="C13" s="183"/>
      <c r="D13" s="183" t="s">
        <v>60</v>
      </c>
      <c r="E13" s="183" t="s">
        <v>10</v>
      </c>
      <c r="F13" s="240">
        <v>6700</v>
      </c>
      <c r="G13" s="241" t="s">
        <v>61</v>
      </c>
      <c r="H13" s="241" t="s">
        <v>62</v>
      </c>
      <c r="I13" s="183" t="s">
        <v>63</v>
      </c>
      <c r="J13" s="183" t="s">
        <v>54</v>
      </c>
      <c r="K13" s="261"/>
      <c r="R13" s="11">
        <v>1</v>
      </c>
    </row>
    <row r="14" ht="36" spans="1:18">
      <c r="A14" s="238"/>
      <c r="B14" s="183">
        <v>11</v>
      </c>
      <c r="C14" s="183"/>
      <c r="D14" s="183" t="s">
        <v>64</v>
      </c>
      <c r="E14" s="183" t="s">
        <v>10</v>
      </c>
      <c r="F14" s="240" t="s">
        <v>21</v>
      </c>
      <c r="G14" s="241" t="s">
        <v>65</v>
      </c>
      <c r="H14" s="241" t="s">
        <v>66</v>
      </c>
      <c r="I14" s="183" t="s">
        <v>53</v>
      </c>
      <c r="J14" s="183" t="s">
        <v>54</v>
      </c>
      <c r="K14" s="261"/>
      <c r="L14" s="11">
        <v>3</v>
      </c>
      <c r="R14" s="11">
        <v>1</v>
      </c>
    </row>
    <row r="15" ht="36" spans="1:18">
      <c r="A15" s="238"/>
      <c r="B15" s="183">
        <v>12</v>
      </c>
      <c r="C15" s="183"/>
      <c r="D15" s="183" t="s">
        <v>67</v>
      </c>
      <c r="E15" s="183" t="s">
        <v>10</v>
      </c>
      <c r="F15" s="240">
        <v>15700</v>
      </c>
      <c r="G15" s="241" t="s">
        <v>68</v>
      </c>
      <c r="H15" s="241" t="s">
        <v>62</v>
      </c>
      <c r="I15" s="183" t="s">
        <v>69</v>
      </c>
      <c r="J15" s="183" t="s">
        <v>54</v>
      </c>
      <c r="K15" s="261"/>
      <c r="R15" s="11">
        <v>1</v>
      </c>
    </row>
    <row r="16" ht="48" spans="1:12">
      <c r="A16" s="238"/>
      <c r="B16" s="183">
        <v>13</v>
      </c>
      <c r="C16" s="183" t="s">
        <v>70</v>
      </c>
      <c r="D16" s="183" t="s">
        <v>71</v>
      </c>
      <c r="E16" s="183" t="s">
        <v>10</v>
      </c>
      <c r="F16" s="240">
        <v>23000</v>
      </c>
      <c r="G16" s="241" t="s">
        <v>72</v>
      </c>
      <c r="H16" s="241" t="s">
        <v>66</v>
      </c>
      <c r="I16" s="183" t="s">
        <v>73</v>
      </c>
      <c r="J16" s="183" t="s">
        <v>54</v>
      </c>
      <c r="K16" s="261"/>
      <c r="L16" s="11">
        <v>4.8</v>
      </c>
    </row>
    <row r="17" s="874" customFormat="1" ht="121.5" spans="1:31">
      <c r="A17" s="884"/>
      <c r="B17" s="885">
        <v>14</v>
      </c>
      <c r="C17" s="885"/>
      <c r="D17" s="885" t="s">
        <v>74</v>
      </c>
      <c r="E17" s="885" t="s">
        <v>10</v>
      </c>
      <c r="F17" s="886" t="s">
        <v>21</v>
      </c>
      <c r="G17" s="887" t="s">
        <v>68</v>
      </c>
      <c r="H17" s="887" t="s">
        <v>75</v>
      </c>
      <c r="I17" s="885" t="s">
        <v>76</v>
      </c>
      <c r="J17" s="885" t="s">
        <v>38</v>
      </c>
      <c r="K17" s="898"/>
      <c r="L17" s="874">
        <v>3.4</v>
      </c>
      <c r="AB17" s="900" t="s">
        <v>38</v>
      </c>
      <c r="AC17" s="900" t="s">
        <v>77</v>
      </c>
      <c r="AE17" s="900"/>
    </row>
    <row r="18" s="874" customFormat="1" ht="121.5" spans="1:31">
      <c r="A18" s="884"/>
      <c r="B18" s="885">
        <v>15</v>
      </c>
      <c r="C18" s="885"/>
      <c r="D18" s="885" t="s">
        <v>78</v>
      </c>
      <c r="E18" s="885" t="s">
        <v>10</v>
      </c>
      <c r="F18" s="886" t="s">
        <v>21</v>
      </c>
      <c r="G18" s="887" t="s">
        <v>68</v>
      </c>
      <c r="H18" s="887" t="s">
        <v>75</v>
      </c>
      <c r="I18" s="885" t="s">
        <v>76</v>
      </c>
      <c r="J18" s="885" t="s">
        <v>38</v>
      </c>
      <c r="K18" s="898"/>
      <c r="L18" s="874">
        <v>4.5</v>
      </c>
      <c r="AB18" s="900" t="s">
        <v>38</v>
      </c>
      <c r="AC18" s="900" t="s">
        <v>79</v>
      </c>
      <c r="AE18" s="900"/>
    </row>
    <row r="19" ht="24" spans="1:12">
      <c r="A19" s="238"/>
      <c r="B19" s="183">
        <v>16</v>
      </c>
      <c r="C19" s="183"/>
      <c r="D19" s="183" t="s">
        <v>80</v>
      </c>
      <c r="E19" s="183" t="s">
        <v>10</v>
      </c>
      <c r="F19" s="240">
        <v>210000</v>
      </c>
      <c r="G19" s="244" t="s">
        <v>21</v>
      </c>
      <c r="H19" s="245" t="s">
        <v>21</v>
      </c>
      <c r="I19" s="183" t="s">
        <v>81</v>
      </c>
      <c r="J19" s="183" t="s">
        <v>23</v>
      </c>
      <c r="K19" s="261"/>
      <c r="L19" s="11">
        <v>20.7</v>
      </c>
    </row>
    <row r="20" ht="36" spans="1:12">
      <c r="A20" s="238"/>
      <c r="B20" s="183">
        <v>17</v>
      </c>
      <c r="C20" s="183"/>
      <c r="D20" s="183" t="s">
        <v>82</v>
      </c>
      <c r="E20" s="183" t="s">
        <v>10</v>
      </c>
      <c r="F20" s="240" t="s">
        <v>21</v>
      </c>
      <c r="G20" s="244" t="s">
        <v>21</v>
      </c>
      <c r="H20" s="245" t="s">
        <v>21</v>
      </c>
      <c r="I20" s="183" t="s">
        <v>83</v>
      </c>
      <c r="J20" s="183" t="s">
        <v>47</v>
      </c>
      <c r="K20" s="261"/>
      <c r="L20" s="11">
        <v>4</v>
      </c>
    </row>
    <row r="21" ht="24" spans="1:28">
      <c r="A21" s="238"/>
      <c r="B21" s="183">
        <v>18</v>
      </c>
      <c r="C21" s="183"/>
      <c r="D21" s="183" t="s">
        <v>84</v>
      </c>
      <c r="E21" s="344" t="s">
        <v>85</v>
      </c>
      <c r="F21" s="509">
        <v>94000</v>
      </c>
      <c r="G21" s="241">
        <v>44105</v>
      </c>
      <c r="H21" s="245" t="s">
        <v>86</v>
      </c>
      <c r="I21" s="183" t="s">
        <v>87</v>
      </c>
      <c r="J21" s="183" t="s">
        <v>38</v>
      </c>
      <c r="K21" s="261"/>
      <c r="AB21" s="12" t="s">
        <v>38</v>
      </c>
    </row>
    <row r="22" ht="24" spans="1:28">
      <c r="A22" s="238"/>
      <c r="B22" s="183">
        <v>19</v>
      </c>
      <c r="C22" s="183"/>
      <c r="D22" s="183" t="s">
        <v>88</v>
      </c>
      <c r="E22" s="344" t="s">
        <v>85</v>
      </c>
      <c r="F22" s="240">
        <v>34000</v>
      </c>
      <c r="G22" s="888">
        <v>42191</v>
      </c>
      <c r="H22" s="889">
        <v>44348</v>
      </c>
      <c r="I22" s="183" t="s">
        <v>89</v>
      </c>
      <c r="J22" s="183" t="s">
        <v>59</v>
      </c>
      <c r="K22" s="261"/>
      <c r="AB22" s="12" t="s">
        <v>38</v>
      </c>
    </row>
    <row r="23" ht="27" spans="1:29">
      <c r="A23" s="238"/>
      <c r="B23" s="183">
        <v>20</v>
      </c>
      <c r="C23" s="183"/>
      <c r="D23" s="183" t="s">
        <v>90</v>
      </c>
      <c r="E23" s="183" t="s">
        <v>85</v>
      </c>
      <c r="F23" s="240">
        <v>97900</v>
      </c>
      <c r="G23" s="889" t="s">
        <v>91</v>
      </c>
      <c r="H23" s="241" t="s">
        <v>92</v>
      </c>
      <c r="I23" s="183" t="s">
        <v>93</v>
      </c>
      <c r="J23" s="183" t="s">
        <v>38</v>
      </c>
      <c r="K23" s="261"/>
      <c r="AB23" s="12" t="s">
        <v>38</v>
      </c>
      <c r="AC23" s="12" t="s">
        <v>94</v>
      </c>
    </row>
    <row r="24" ht="48" spans="1:11">
      <c r="A24" s="238"/>
      <c r="B24" s="183">
        <v>21</v>
      </c>
      <c r="C24" s="183"/>
      <c r="D24" s="183" t="s">
        <v>95</v>
      </c>
      <c r="E24" s="183" t="s">
        <v>10</v>
      </c>
      <c r="F24" s="240">
        <v>100</v>
      </c>
      <c r="G24" s="244" t="s">
        <v>21</v>
      </c>
      <c r="H24" s="245" t="s">
        <v>21</v>
      </c>
      <c r="I24" s="183" t="s">
        <v>96</v>
      </c>
      <c r="J24" s="183" t="s">
        <v>23</v>
      </c>
      <c r="K24" s="261"/>
    </row>
    <row r="25" ht="27" spans="1:29">
      <c r="A25" s="238"/>
      <c r="B25" s="183">
        <v>22</v>
      </c>
      <c r="C25" s="236" t="s">
        <v>97</v>
      </c>
      <c r="D25" s="183" t="s">
        <v>98</v>
      </c>
      <c r="E25" s="183" t="s">
        <v>10</v>
      </c>
      <c r="F25" s="240">
        <v>54500</v>
      </c>
      <c r="G25" s="244">
        <v>2022</v>
      </c>
      <c r="H25" s="245" t="s">
        <v>99</v>
      </c>
      <c r="I25" s="183" t="s">
        <v>100</v>
      </c>
      <c r="J25" s="183" t="s">
        <v>47</v>
      </c>
      <c r="K25" s="261" t="s">
        <v>101</v>
      </c>
      <c r="L25" s="11" t="s">
        <v>102</v>
      </c>
      <c r="AB25" s="11" t="s">
        <v>101</v>
      </c>
      <c r="AC25" s="12" t="s">
        <v>102</v>
      </c>
    </row>
    <row r="26" s="875" customFormat="1" ht="27" spans="1:31">
      <c r="A26" s="890"/>
      <c r="B26" s="891">
        <v>23</v>
      </c>
      <c r="C26" s="137" t="s">
        <v>103</v>
      </c>
      <c r="D26" s="891" t="s">
        <v>104</v>
      </c>
      <c r="E26" s="891" t="s">
        <v>11</v>
      </c>
      <c r="F26" s="891" t="s">
        <v>21</v>
      </c>
      <c r="G26" s="891" t="s">
        <v>21</v>
      </c>
      <c r="H26" s="891" t="s">
        <v>21</v>
      </c>
      <c r="I26" s="891" t="s">
        <v>105</v>
      </c>
      <c r="J26" s="891" t="s">
        <v>23</v>
      </c>
      <c r="K26" s="899"/>
      <c r="M26" s="875">
        <v>17</v>
      </c>
      <c r="Z26" s="875">
        <v>1.2</v>
      </c>
      <c r="AA26" s="875">
        <v>17</v>
      </c>
      <c r="AB26" s="875" t="s">
        <v>101</v>
      </c>
      <c r="AC26" s="901" t="s">
        <v>106</v>
      </c>
      <c r="AE26" s="901"/>
    </row>
    <row r="27" spans="1:27">
      <c r="A27" s="238"/>
      <c r="B27" s="183">
        <v>24</v>
      </c>
      <c r="C27" s="248"/>
      <c r="D27" s="248" t="s">
        <v>107</v>
      </c>
      <c r="E27" s="248" t="s">
        <v>11</v>
      </c>
      <c r="F27" s="248" t="s">
        <v>21</v>
      </c>
      <c r="G27" s="248" t="s">
        <v>21</v>
      </c>
      <c r="H27" s="248" t="s">
        <v>21</v>
      </c>
      <c r="I27" s="248" t="s">
        <v>59</v>
      </c>
      <c r="J27" s="248" t="s">
        <v>59</v>
      </c>
      <c r="K27" s="263"/>
      <c r="M27" s="11">
        <v>1.9</v>
      </c>
      <c r="Z27" s="11">
        <v>1</v>
      </c>
      <c r="AA27" s="11">
        <v>1.9</v>
      </c>
    </row>
    <row r="28" spans="1:27">
      <c r="A28" s="238"/>
      <c r="B28" s="183">
        <v>25</v>
      </c>
      <c r="C28" s="248"/>
      <c r="D28" s="248" t="s">
        <v>108</v>
      </c>
      <c r="E28" s="248" t="s">
        <v>11</v>
      </c>
      <c r="F28" s="248" t="s">
        <v>21</v>
      </c>
      <c r="G28" s="248" t="s">
        <v>21</v>
      </c>
      <c r="H28" s="248" t="s">
        <v>21</v>
      </c>
      <c r="I28" s="248" t="s">
        <v>47</v>
      </c>
      <c r="J28" s="248" t="s">
        <v>47</v>
      </c>
      <c r="K28" s="263"/>
      <c r="M28" s="11">
        <v>8</v>
      </c>
      <c r="Z28" s="11">
        <v>0.8</v>
      </c>
      <c r="AA28" s="11">
        <f>Z28*8</f>
        <v>6.4</v>
      </c>
    </row>
    <row r="29" s="875" customFormat="1" ht="27" spans="1:31">
      <c r="A29" s="890"/>
      <c r="B29" s="891">
        <v>26</v>
      </c>
      <c r="C29" s="891"/>
      <c r="D29" s="891" t="s">
        <v>109</v>
      </c>
      <c r="E29" s="891" t="s">
        <v>11</v>
      </c>
      <c r="F29" s="891"/>
      <c r="G29" s="891" t="s">
        <v>21</v>
      </c>
      <c r="H29" s="891" t="s">
        <v>21</v>
      </c>
      <c r="I29" s="891" t="s">
        <v>110</v>
      </c>
      <c r="J29" s="891" t="s">
        <v>110</v>
      </c>
      <c r="K29" s="899"/>
      <c r="S29" s="875">
        <v>1</v>
      </c>
      <c r="AA29" s="875">
        <v>4</v>
      </c>
      <c r="AB29" s="901" t="s">
        <v>110</v>
      </c>
      <c r="AC29" s="901" t="s">
        <v>111</v>
      </c>
      <c r="AE29" s="901"/>
    </row>
    <row r="30" s="875" customFormat="1" ht="27" spans="1:31">
      <c r="A30" s="890"/>
      <c r="B30" s="891">
        <v>27</v>
      </c>
      <c r="C30" s="891"/>
      <c r="D30" s="891" t="s">
        <v>112</v>
      </c>
      <c r="E30" s="891" t="s">
        <v>11</v>
      </c>
      <c r="F30" s="891" t="s">
        <v>21</v>
      </c>
      <c r="G30" s="891" t="s">
        <v>21</v>
      </c>
      <c r="H30" s="891" t="s">
        <v>21</v>
      </c>
      <c r="I30" s="891" t="s">
        <v>110</v>
      </c>
      <c r="J30" s="891" t="s">
        <v>110</v>
      </c>
      <c r="K30" s="899"/>
      <c r="S30" s="875">
        <v>1</v>
      </c>
      <c r="AA30" s="875">
        <v>4.5</v>
      </c>
      <c r="AB30" s="901" t="s">
        <v>110</v>
      </c>
      <c r="AC30" s="901" t="s">
        <v>111</v>
      </c>
      <c r="AE30" s="901"/>
    </row>
    <row r="31" spans="1:27">
      <c r="A31" s="238"/>
      <c r="B31" s="183">
        <v>28</v>
      </c>
      <c r="C31" s="248"/>
      <c r="D31" s="248" t="s">
        <v>113</v>
      </c>
      <c r="E31" s="248" t="s">
        <v>11</v>
      </c>
      <c r="F31" s="248" t="s">
        <v>21</v>
      </c>
      <c r="G31" s="248" t="s">
        <v>21</v>
      </c>
      <c r="H31" s="248" t="s">
        <v>21</v>
      </c>
      <c r="I31" s="248" t="s">
        <v>114</v>
      </c>
      <c r="J31" s="248" t="s">
        <v>23</v>
      </c>
      <c r="K31" s="263"/>
      <c r="M31" s="11">
        <v>25</v>
      </c>
      <c r="AA31" s="11">
        <v>19.6</v>
      </c>
    </row>
    <row r="32" ht="24" spans="1:13">
      <c r="A32" s="238"/>
      <c r="B32" s="183">
        <v>29</v>
      </c>
      <c r="C32" s="248"/>
      <c r="D32" s="248" t="s">
        <v>115</v>
      </c>
      <c r="E32" s="248" t="s">
        <v>85</v>
      </c>
      <c r="F32" s="248" t="s">
        <v>21</v>
      </c>
      <c r="G32" s="248" t="s">
        <v>21</v>
      </c>
      <c r="H32" s="248" t="s">
        <v>21</v>
      </c>
      <c r="I32" s="248" t="s">
        <v>116</v>
      </c>
      <c r="J32" s="248" t="s">
        <v>117</v>
      </c>
      <c r="K32" s="263"/>
      <c r="M32" s="11">
        <v>6.8</v>
      </c>
    </row>
    <row r="33" ht="36" spans="1:28">
      <c r="A33" s="238"/>
      <c r="B33" s="183">
        <v>30</v>
      </c>
      <c r="C33" s="248"/>
      <c r="D33" s="137" t="s">
        <v>118</v>
      </c>
      <c r="E33" s="137" t="s">
        <v>11</v>
      </c>
      <c r="F33" s="372" t="s">
        <v>21</v>
      </c>
      <c r="G33" s="249" t="s">
        <v>21</v>
      </c>
      <c r="H33" s="249" t="s">
        <v>21</v>
      </c>
      <c r="I33" s="137" t="s">
        <v>34</v>
      </c>
      <c r="J33" s="137" t="s">
        <v>34</v>
      </c>
      <c r="K33" s="137" t="s">
        <v>34</v>
      </c>
      <c r="L33" s="137" t="s">
        <v>34</v>
      </c>
      <c r="M33" s="137" t="s">
        <v>34</v>
      </c>
      <c r="N33" s="137" t="s">
        <v>34</v>
      </c>
      <c r="O33" s="137" t="s">
        <v>34</v>
      </c>
      <c r="P33" s="137" t="s">
        <v>34</v>
      </c>
      <c r="Q33" s="137" t="s">
        <v>34</v>
      </c>
      <c r="R33" s="137" t="s">
        <v>34</v>
      </c>
      <c r="S33" s="137" t="s">
        <v>34</v>
      </c>
      <c r="T33" s="137" t="s">
        <v>34</v>
      </c>
      <c r="U33" s="137" t="s">
        <v>34</v>
      </c>
      <c r="V33" s="137" t="s">
        <v>34</v>
      </c>
      <c r="W33" s="137" t="s">
        <v>34</v>
      </c>
      <c r="X33" s="137" t="s">
        <v>34</v>
      </c>
      <c r="Y33" s="137" t="s">
        <v>34</v>
      </c>
      <c r="Z33" s="137" t="s">
        <v>34</v>
      </c>
      <c r="AA33" s="137" t="s">
        <v>34</v>
      </c>
      <c r="AB33" s="137" t="s">
        <v>34</v>
      </c>
    </row>
    <row r="34" ht="24" spans="1:28">
      <c r="A34" s="238"/>
      <c r="B34" s="183">
        <v>31</v>
      </c>
      <c r="C34" s="248" t="s">
        <v>119</v>
      </c>
      <c r="D34" s="248" t="s">
        <v>120</v>
      </c>
      <c r="E34" s="248" t="s">
        <v>11</v>
      </c>
      <c r="F34" s="248" t="s">
        <v>21</v>
      </c>
      <c r="G34" s="248" t="s">
        <v>21</v>
      </c>
      <c r="H34" s="248" t="s">
        <v>21</v>
      </c>
      <c r="I34" s="248" t="s">
        <v>110</v>
      </c>
      <c r="J34" s="437" t="s">
        <v>121</v>
      </c>
      <c r="K34" s="263"/>
      <c r="M34" s="11">
        <v>9</v>
      </c>
      <c r="Y34" s="11">
        <v>9</v>
      </c>
      <c r="Z34" s="11">
        <v>0.8</v>
      </c>
      <c r="AA34" s="11">
        <f>Z34*Y34</f>
        <v>7.2</v>
      </c>
      <c r="AB34" s="12" t="s">
        <v>110</v>
      </c>
    </row>
    <row r="35" spans="1:27">
      <c r="A35" s="238"/>
      <c r="B35" s="183">
        <v>32</v>
      </c>
      <c r="C35" s="248"/>
      <c r="D35" s="248" t="s">
        <v>122</v>
      </c>
      <c r="E35" s="248" t="s">
        <v>11</v>
      </c>
      <c r="F35" s="248" t="s">
        <v>21</v>
      </c>
      <c r="G35" s="248" t="s">
        <v>21</v>
      </c>
      <c r="H35" s="248" t="s">
        <v>21</v>
      </c>
      <c r="I35" s="248" t="s">
        <v>114</v>
      </c>
      <c r="J35" s="248" t="s">
        <v>23</v>
      </c>
      <c r="K35" s="263"/>
      <c r="M35" s="11">
        <v>36</v>
      </c>
      <c r="AA35" s="11">
        <v>29.7</v>
      </c>
    </row>
    <row r="36" spans="1:28">
      <c r="A36" s="238"/>
      <c r="B36" s="183">
        <v>33</v>
      </c>
      <c r="C36" s="248"/>
      <c r="D36" s="248" t="s">
        <v>123</v>
      </c>
      <c r="E36" s="248" t="s">
        <v>10</v>
      </c>
      <c r="F36" s="248" t="s">
        <v>21</v>
      </c>
      <c r="G36" s="248" t="s">
        <v>21</v>
      </c>
      <c r="H36" s="248" t="s">
        <v>21</v>
      </c>
      <c r="I36" s="248" t="s">
        <v>110</v>
      </c>
      <c r="J36" s="437" t="s">
        <v>121</v>
      </c>
      <c r="K36" s="263"/>
      <c r="M36" s="11">
        <v>6.5</v>
      </c>
      <c r="AB36" s="12" t="s">
        <v>110</v>
      </c>
    </row>
    <row r="37" ht="24" spans="1:27">
      <c r="A37" s="238"/>
      <c r="B37" s="183">
        <v>34</v>
      </c>
      <c r="C37" s="248"/>
      <c r="D37" s="248" t="s">
        <v>124</v>
      </c>
      <c r="E37" s="248" t="s">
        <v>11</v>
      </c>
      <c r="F37" s="248" t="s">
        <v>21</v>
      </c>
      <c r="G37" s="248" t="s">
        <v>21</v>
      </c>
      <c r="H37" s="248" t="s">
        <v>21</v>
      </c>
      <c r="I37" s="248" t="s">
        <v>125</v>
      </c>
      <c r="J37" s="248" t="s">
        <v>125</v>
      </c>
      <c r="K37" s="263"/>
      <c r="M37" s="11">
        <v>4.1</v>
      </c>
      <c r="AA37" s="11">
        <v>10</v>
      </c>
    </row>
    <row r="38" spans="1:27">
      <c r="A38" s="238"/>
      <c r="B38" s="183">
        <v>35</v>
      </c>
      <c r="C38" s="248"/>
      <c r="D38" s="248" t="s">
        <v>126</v>
      </c>
      <c r="E38" s="248" t="s">
        <v>11</v>
      </c>
      <c r="F38" s="248" t="s">
        <v>21</v>
      </c>
      <c r="G38" s="248" t="s">
        <v>21</v>
      </c>
      <c r="H38" s="248" t="s">
        <v>21</v>
      </c>
      <c r="I38" s="248" t="s">
        <v>54</v>
      </c>
      <c r="J38" s="248" t="s">
        <v>54</v>
      </c>
      <c r="K38" s="263"/>
      <c r="M38" s="11">
        <v>20.1</v>
      </c>
      <c r="AA38" s="11">
        <v>24</v>
      </c>
    </row>
    <row r="39" spans="1:27">
      <c r="A39" s="238"/>
      <c r="B39" s="183">
        <v>36</v>
      </c>
      <c r="C39" s="248"/>
      <c r="D39" s="248" t="s">
        <v>127</v>
      </c>
      <c r="E39" s="248" t="s">
        <v>11</v>
      </c>
      <c r="F39" s="248" t="s">
        <v>21</v>
      </c>
      <c r="G39" s="248" t="s">
        <v>21</v>
      </c>
      <c r="H39" s="248" t="s">
        <v>21</v>
      </c>
      <c r="I39" s="248" t="s">
        <v>54</v>
      </c>
      <c r="J39" s="248" t="s">
        <v>54</v>
      </c>
      <c r="K39" s="263"/>
      <c r="M39" s="11">
        <v>6.3</v>
      </c>
      <c r="Y39" s="11">
        <v>6.3</v>
      </c>
      <c r="Z39" s="11">
        <v>0.8</v>
      </c>
      <c r="AA39" s="11">
        <f>Z39*Y39</f>
        <v>5.04</v>
      </c>
    </row>
    <row r="40" ht="24" spans="1:27">
      <c r="A40" s="238"/>
      <c r="B40" s="183">
        <v>37</v>
      </c>
      <c r="C40" s="248"/>
      <c r="D40" s="248" t="s">
        <v>128</v>
      </c>
      <c r="E40" s="248" t="s">
        <v>11</v>
      </c>
      <c r="F40" s="248" t="s">
        <v>21</v>
      </c>
      <c r="G40" s="248" t="s">
        <v>21</v>
      </c>
      <c r="H40" s="248" t="s">
        <v>21</v>
      </c>
      <c r="I40" s="248" t="s">
        <v>54</v>
      </c>
      <c r="J40" s="248" t="s">
        <v>54</v>
      </c>
      <c r="K40" s="263"/>
      <c r="M40" s="11">
        <v>12.2</v>
      </c>
      <c r="AA40" s="11">
        <v>1.2</v>
      </c>
    </row>
    <row r="41" ht="36" spans="1:28">
      <c r="A41" s="238"/>
      <c r="B41" s="183">
        <v>38</v>
      </c>
      <c r="C41" s="183" t="s">
        <v>129</v>
      </c>
      <c r="D41" s="183" t="s">
        <v>130</v>
      </c>
      <c r="E41" s="137" t="s">
        <v>10</v>
      </c>
      <c r="F41" s="509">
        <v>5400</v>
      </c>
      <c r="G41" s="510">
        <v>2021.06</v>
      </c>
      <c r="H41" s="892">
        <v>2022.09</v>
      </c>
      <c r="I41" s="183" t="s">
        <v>34</v>
      </c>
      <c r="J41" s="183" t="s">
        <v>34</v>
      </c>
      <c r="K41" s="183" t="s">
        <v>34</v>
      </c>
      <c r="L41" s="183" t="s">
        <v>34</v>
      </c>
      <c r="M41" s="183" t="s">
        <v>34</v>
      </c>
      <c r="N41" s="183" t="s">
        <v>34</v>
      </c>
      <c r="O41" s="183" t="s">
        <v>34</v>
      </c>
      <c r="P41" s="183" t="s">
        <v>34</v>
      </c>
      <c r="Q41" s="183" t="s">
        <v>34</v>
      </c>
      <c r="R41" s="183" t="s">
        <v>34</v>
      </c>
      <c r="S41" s="183" t="s">
        <v>34</v>
      </c>
      <c r="T41" s="183" t="s">
        <v>34</v>
      </c>
      <c r="U41" s="183" t="s">
        <v>34</v>
      </c>
      <c r="V41" s="183" t="s">
        <v>34</v>
      </c>
      <c r="W41" s="183" t="s">
        <v>34</v>
      </c>
      <c r="X41" s="183" t="s">
        <v>34</v>
      </c>
      <c r="Y41" s="183" t="s">
        <v>34</v>
      </c>
      <c r="Z41" s="183" t="s">
        <v>34</v>
      </c>
      <c r="AA41" s="183" t="s">
        <v>34</v>
      </c>
      <c r="AB41" s="183" t="s">
        <v>34</v>
      </c>
    </row>
    <row r="42" ht="24" spans="1:13">
      <c r="A42" s="238"/>
      <c r="B42" s="183">
        <v>39</v>
      </c>
      <c r="C42" s="183" t="s">
        <v>131</v>
      </c>
      <c r="D42" s="228" t="s">
        <v>132</v>
      </c>
      <c r="E42" s="183" t="s">
        <v>11</v>
      </c>
      <c r="F42" s="229">
        <v>250000</v>
      </c>
      <c r="G42" s="229" t="s">
        <v>21</v>
      </c>
      <c r="H42" s="230" t="s">
        <v>21</v>
      </c>
      <c r="I42" s="183" t="s">
        <v>133</v>
      </c>
      <c r="J42" s="183" t="s">
        <v>134</v>
      </c>
      <c r="K42" s="261"/>
      <c r="M42" s="11">
        <v>5</v>
      </c>
    </row>
    <row r="43" ht="36" spans="1:12">
      <c r="A43" s="238"/>
      <c r="B43" s="183">
        <v>40</v>
      </c>
      <c r="C43" s="183" t="s">
        <v>135</v>
      </c>
      <c r="D43" s="183" t="s">
        <v>136</v>
      </c>
      <c r="E43" s="183" t="s">
        <v>10</v>
      </c>
      <c r="F43" s="239">
        <v>226116</v>
      </c>
      <c r="G43" s="183">
        <v>2020.12</v>
      </c>
      <c r="H43" s="183">
        <v>2022.8</v>
      </c>
      <c r="I43" s="183" t="s">
        <v>137</v>
      </c>
      <c r="J43" s="183" t="s">
        <v>121</v>
      </c>
      <c r="K43" s="261"/>
      <c r="L43" s="11">
        <v>3.05</v>
      </c>
    </row>
    <row r="44" ht="36" spans="1:12">
      <c r="A44" s="238"/>
      <c r="B44" s="183">
        <v>41</v>
      </c>
      <c r="C44" s="183" t="s">
        <v>138</v>
      </c>
      <c r="D44" s="183" t="s">
        <v>139</v>
      </c>
      <c r="E44" s="183" t="s">
        <v>10</v>
      </c>
      <c r="F44" s="239">
        <v>214303.62</v>
      </c>
      <c r="G44" s="183">
        <v>2020.12</v>
      </c>
      <c r="H44" s="183">
        <v>2022.8</v>
      </c>
      <c r="I44" s="183" t="s">
        <v>137</v>
      </c>
      <c r="J44" s="183" t="s">
        <v>121</v>
      </c>
      <c r="K44" s="261"/>
      <c r="L44" s="11">
        <v>2.809</v>
      </c>
    </row>
    <row r="45" ht="36" spans="1:12">
      <c r="A45" s="238"/>
      <c r="B45" s="183">
        <v>42</v>
      </c>
      <c r="C45" s="183" t="s">
        <v>140</v>
      </c>
      <c r="D45" s="183" t="s">
        <v>141</v>
      </c>
      <c r="E45" s="183" t="s">
        <v>10</v>
      </c>
      <c r="F45" s="239">
        <v>144310</v>
      </c>
      <c r="G45" s="183">
        <v>2020.12</v>
      </c>
      <c r="H45" s="183">
        <v>2022.8</v>
      </c>
      <c r="I45" s="183" t="s">
        <v>137</v>
      </c>
      <c r="J45" s="183" t="s">
        <v>121</v>
      </c>
      <c r="K45" s="261"/>
      <c r="L45" s="11">
        <v>6.32</v>
      </c>
    </row>
    <row r="46" ht="27" spans="1:29">
      <c r="A46" s="238"/>
      <c r="B46" s="183">
        <v>43</v>
      </c>
      <c r="C46" s="183" t="s">
        <v>142</v>
      </c>
      <c r="D46" s="344" t="s">
        <v>143</v>
      </c>
      <c r="E46" s="183" t="s">
        <v>11</v>
      </c>
      <c r="F46" s="237">
        <v>200000</v>
      </c>
      <c r="G46" s="183" t="s">
        <v>21</v>
      </c>
      <c r="H46" s="183" t="s">
        <v>21</v>
      </c>
      <c r="I46" s="183" t="s">
        <v>21</v>
      </c>
      <c r="J46" s="183" t="s">
        <v>144</v>
      </c>
      <c r="K46" s="261"/>
      <c r="M46" s="11">
        <v>48.5</v>
      </c>
      <c r="AB46" s="12" t="s">
        <v>38</v>
      </c>
      <c r="AC46" s="12" t="s">
        <v>145</v>
      </c>
    </row>
    <row r="47" ht="24" spans="1:11">
      <c r="A47" s="238"/>
      <c r="B47" s="183">
        <v>44</v>
      </c>
      <c r="C47" s="183" t="s">
        <v>146</v>
      </c>
      <c r="D47" s="183" t="s">
        <v>21</v>
      </c>
      <c r="E47" s="183" t="s">
        <v>11</v>
      </c>
      <c r="F47" s="183" t="s">
        <v>21</v>
      </c>
      <c r="G47" s="183" t="s">
        <v>21</v>
      </c>
      <c r="H47" s="183" t="s">
        <v>21</v>
      </c>
      <c r="I47" s="183" t="s">
        <v>21</v>
      </c>
      <c r="J47" s="183" t="s">
        <v>144</v>
      </c>
      <c r="K47" s="261"/>
    </row>
    <row r="48" ht="36" spans="1:28">
      <c r="A48" s="821"/>
      <c r="B48" s="183">
        <v>45</v>
      </c>
      <c r="C48" s="228" t="s">
        <v>147</v>
      </c>
      <c r="D48" s="363" t="s">
        <v>148</v>
      </c>
      <c r="E48" s="183" t="s">
        <v>10</v>
      </c>
      <c r="F48" s="893">
        <v>27247</v>
      </c>
      <c r="G48" s="344">
        <v>2021.1</v>
      </c>
      <c r="H48" s="344">
        <v>2022.12</v>
      </c>
      <c r="I48" s="183" t="s">
        <v>149</v>
      </c>
      <c r="J48" s="183" t="s">
        <v>34</v>
      </c>
      <c r="K48" s="183" t="s">
        <v>34</v>
      </c>
      <c r="L48" s="183" t="s">
        <v>34</v>
      </c>
      <c r="M48" s="183" t="s">
        <v>34</v>
      </c>
      <c r="N48" s="183" t="s">
        <v>34</v>
      </c>
      <c r="O48" s="183" t="s">
        <v>34</v>
      </c>
      <c r="P48" s="183" t="s">
        <v>34</v>
      </c>
      <c r="Q48" s="183" t="s">
        <v>34</v>
      </c>
      <c r="R48" s="183" t="s">
        <v>34</v>
      </c>
      <c r="S48" s="183" t="s">
        <v>34</v>
      </c>
      <c r="T48" s="183" t="s">
        <v>34</v>
      </c>
      <c r="U48" s="183" t="s">
        <v>34</v>
      </c>
      <c r="V48" s="183" t="s">
        <v>34</v>
      </c>
      <c r="W48" s="183" t="s">
        <v>34</v>
      </c>
      <c r="X48" s="183" t="s">
        <v>34</v>
      </c>
      <c r="Y48" s="183" t="s">
        <v>34</v>
      </c>
      <c r="Z48" s="183" t="s">
        <v>34</v>
      </c>
      <c r="AA48" s="183" t="s">
        <v>34</v>
      </c>
      <c r="AB48" s="183" t="s">
        <v>34</v>
      </c>
    </row>
    <row r="49" ht="36" spans="1:29">
      <c r="A49" s="289" t="s">
        <v>150</v>
      </c>
      <c r="B49" s="183">
        <v>46</v>
      </c>
      <c r="C49" s="183" t="s">
        <v>151</v>
      </c>
      <c r="D49" s="236" t="s">
        <v>152</v>
      </c>
      <c r="E49" s="183" t="s">
        <v>11</v>
      </c>
      <c r="F49" s="234">
        <v>25400</v>
      </c>
      <c r="G49" s="184" t="s">
        <v>21</v>
      </c>
      <c r="H49" s="245" t="s">
        <v>21</v>
      </c>
      <c r="I49" s="84" t="s">
        <v>153</v>
      </c>
      <c r="J49" s="183" t="s">
        <v>47</v>
      </c>
      <c r="K49" s="261" t="s">
        <v>101</v>
      </c>
      <c r="L49" s="11" t="s">
        <v>102</v>
      </c>
      <c r="O49" s="11">
        <v>3.612</v>
      </c>
      <c r="AB49" s="11" t="s">
        <v>101</v>
      </c>
      <c r="AC49" s="12" t="s">
        <v>102</v>
      </c>
    </row>
    <row r="50" ht="36" spans="1:29">
      <c r="A50" s="292"/>
      <c r="B50" s="183">
        <v>47</v>
      </c>
      <c r="C50" s="183" t="s">
        <v>154</v>
      </c>
      <c r="D50" s="236" t="s">
        <v>155</v>
      </c>
      <c r="E50" s="183" t="s">
        <v>11</v>
      </c>
      <c r="F50" s="69">
        <v>220500</v>
      </c>
      <c r="G50" s="184" t="s">
        <v>21</v>
      </c>
      <c r="H50" s="245" t="s">
        <v>21</v>
      </c>
      <c r="I50" s="84" t="s">
        <v>153</v>
      </c>
      <c r="J50" s="183" t="s">
        <v>156</v>
      </c>
      <c r="K50" s="261"/>
      <c r="O50" s="11">
        <v>4.8</v>
      </c>
      <c r="AB50" s="11" t="s">
        <v>101</v>
      </c>
      <c r="AC50" s="12" t="s">
        <v>102</v>
      </c>
    </row>
    <row r="51" ht="36" spans="1:29">
      <c r="A51" s="292"/>
      <c r="B51" s="183">
        <v>48</v>
      </c>
      <c r="C51" s="183" t="s">
        <v>157</v>
      </c>
      <c r="D51" s="183" t="s">
        <v>158</v>
      </c>
      <c r="E51" s="183" t="s">
        <v>11</v>
      </c>
      <c r="F51" s="237">
        <v>402000</v>
      </c>
      <c r="G51" s="183" t="s">
        <v>21</v>
      </c>
      <c r="H51" s="183" t="s">
        <v>21</v>
      </c>
      <c r="I51" s="237" t="s">
        <v>153</v>
      </c>
      <c r="J51" s="183" t="s">
        <v>156</v>
      </c>
      <c r="K51" s="261"/>
      <c r="O51" s="11">
        <v>4.132</v>
      </c>
      <c r="AB51" s="11" t="s">
        <v>101</v>
      </c>
      <c r="AC51" s="12" t="s">
        <v>102</v>
      </c>
    </row>
    <row r="52" ht="27" spans="1:29">
      <c r="A52" s="292"/>
      <c r="B52" s="183">
        <v>49</v>
      </c>
      <c r="C52" s="228" t="s">
        <v>159</v>
      </c>
      <c r="D52" s="183" t="s">
        <v>160</v>
      </c>
      <c r="E52" s="183" t="s">
        <v>10</v>
      </c>
      <c r="F52" s="183">
        <v>45900</v>
      </c>
      <c r="G52" s="183">
        <v>2021</v>
      </c>
      <c r="H52" s="183">
        <v>2023</v>
      </c>
      <c r="I52" s="264" t="s">
        <v>161</v>
      </c>
      <c r="J52" s="183" t="s">
        <v>47</v>
      </c>
      <c r="K52" s="261"/>
      <c r="N52" s="11">
        <v>0.838</v>
      </c>
      <c r="AB52" s="11" t="s">
        <v>101</v>
      </c>
      <c r="AC52" s="12" t="s">
        <v>162</v>
      </c>
    </row>
    <row r="53" ht="27" spans="1:29">
      <c r="A53" s="292"/>
      <c r="B53" s="183">
        <v>50</v>
      </c>
      <c r="C53" s="228" t="s">
        <v>163</v>
      </c>
      <c r="D53" s="183" t="s">
        <v>164</v>
      </c>
      <c r="E53" s="183" t="s">
        <v>10</v>
      </c>
      <c r="F53" s="183">
        <v>15757</v>
      </c>
      <c r="G53" s="183">
        <v>2022</v>
      </c>
      <c r="H53" s="183">
        <v>2024</v>
      </c>
      <c r="I53" s="264" t="s">
        <v>161</v>
      </c>
      <c r="J53" s="183" t="s">
        <v>47</v>
      </c>
      <c r="K53" s="261"/>
      <c r="N53" s="11">
        <v>0.245</v>
      </c>
      <c r="AB53" s="11" t="s">
        <v>101</v>
      </c>
      <c r="AC53" s="12" t="s">
        <v>162</v>
      </c>
    </row>
    <row r="54" s="874" customFormat="1" ht="40.5" spans="1:31">
      <c r="A54" s="894"/>
      <c r="B54" s="885">
        <v>51</v>
      </c>
      <c r="C54" s="885" t="s">
        <v>165</v>
      </c>
      <c r="D54" s="895" t="s">
        <v>166</v>
      </c>
      <c r="E54" s="885" t="s">
        <v>10</v>
      </c>
      <c r="F54" s="896">
        <v>8600</v>
      </c>
      <c r="G54" s="897">
        <v>2020.12</v>
      </c>
      <c r="H54" s="897">
        <v>2022.12</v>
      </c>
      <c r="I54" s="175" t="s">
        <v>46</v>
      </c>
      <c r="J54" s="885" t="s">
        <v>47</v>
      </c>
      <c r="K54" s="898"/>
      <c r="N54" s="874">
        <v>0.588</v>
      </c>
      <c r="AB54" s="900" t="s">
        <v>48</v>
      </c>
      <c r="AC54" s="900" t="s">
        <v>167</v>
      </c>
      <c r="AE54" s="900"/>
    </row>
    <row r="55" spans="1:14">
      <c r="A55" s="292"/>
      <c r="B55" s="183">
        <v>52</v>
      </c>
      <c r="C55" s="183" t="s">
        <v>168</v>
      </c>
      <c r="D55" s="183" t="s">
        <v>169</v>
      </c>
      <c r="E55" s="183" t="s">
        <v>10</v>
      </c>
      <c r="F55" s="240">
        <v>28000</v>
      </c>
      <c r="G55" s="233">
        <v>2020.12</v>
      </c>
      <c r="H55" s="233">
        <v>2022.12</v>
      </c>
      <c r="I55" s="183" t="s">
        <v>170</v>
      </c>
      <c r="J55" s="183" t="s">
        <v>47</v>
      </c>
      <c r="K55" s="261"/>
      <c r="N55" s="11">
        <v>4.2</v>
      </c>
    </row>
    <row r="56" spans="1:15">
      <c r="A56" s="292"/>
      <c r="B56" s="183">
        <v>53</v>
      </c>
      <c r="C56" s="248" t="s">
        <v>171</v>
      </c>
      <c r="D56" s="248" t="s">
        <v>172</v>
      </c>
      <c r="E56" s="248" t="s">
        <v>11</v>
      </c>
      <c r="F56" s="248" t="s">
        <v>21</v>
      </c>
      <c r="G56" s="248" t="s">
        <v>21</v>
      </c>
      <c r="H56" s="248" t="s">
        <v>21</v>
      </c>
      <c r="I56" s="248" t="s">
        <v>21</v>
      </c>
      <c r="J56" s="248" t="s">
        <v>47</v>
      </c>
      <c r="K56" s="261"/>
      <c r="O56" s="11">
        <v>2.8</v>
      </c>
    </row>
    <row r="57" spans="1:11">
      <c r="A57" s="292"/>
      <c r="B57" s="183">
        <v>54</v>
      </c>
      <c r="C57" s="248" t="s">
        <v>173</v>
      </c>
      <c r="D57" s="248" t="s">
        <v>174</v>
      </c>
      <c r="E57" s="248" t="s">
        <v>11</v>
      </c>
      <c r="F57" s="248" t="s">
        <v>21</v>
      </c>
      <c r="G57" s="248" t="s">
        <v>21</v>
      </c>
      <c r="H57" s="248" t="s">
        <v>21</v>
      </c>
      <c r="I57" s="248" t="s">
        <v>21</v>
      </c>
      <c r="J57" s="248" t="s">
        <v>47</v>
      </c>
      <c r="K57" s="261"/>
    </row>
    <row r="58" spans="1:15">
      <c r="A58" s="292"/>
      <c r="B58" s="183">
        <v>55</v>
      </c>
      <c r="C58" s="248" t="s">
        <v>175</v>
      </c>
      <c r="D58" s="248" t="s">
        <v>176</v>
      </c>
      <c r="E58" s="248" t="s">
        <v>11</v>
      </c>
      <c r="F58" s="248" t="s">
        <v>21</v>
      </c>
      <c r="G58" s="248" t="s">
        <v>21</v>
      </c>
      <c r="H58" s="248" t="s">
        <v>21</v>
      </c>
      <c r="I58" s="248" t="s">
        <v>21</v>
      </c>
      <c r="J58" s="248" t="s">
        <v>47</v>
      </c>
      <c r="K58" s="261"/>
      <c r="O58" s="11">
        <v>8.4</v>
      </c>
    </row>
    <row r="59" ht="24" spans="1:15">
      <c r="A59" s="292"/>
      <c r="B59" s="183">
        <v>56</v>
      </c>
      <c r="C59" s="248" t="s">
        <v>177</v>
      </c>
      <c r="D59" s="248" t="s">
        <v>178</v>
      </c>
      <c r="E59" s="248" t="s">
        <v>11</v>
      </c>
      <c r="F59" s="248" t="s">
        <v>21</v>
      </c>
      <c r="G59" s="248" t="s">
        <v>21</v>
      </c>
      <c r="H59" s="248" t="s">
        <v>21</v>
      </c>
      <c r="I59" s="248" t="s">
        <v>21</v>
      </c>
      <c r="J59" s="248" t="s">
        <v>179</v>
      </c>
      <c r="K59" s="261"/>
      <c r="O59" s="11">
        <v>13.5</v>
      </c>
    </row>
    <row r="60" spans="1:14">
      <c r="A60" s="292"/>
      <c r="B60" s="183">
        <v>57</v>
      </c>
      <c r="C60" s="248" t="s">
        <v>180</v>
      </c>
      <c r="D60" s="248" t="s">
        <v>181</v>
      </c>
      <c r="E60" s="248" t="s">
        <v>10</v>
      </c>
      <c r="F60" s="248" t="s">
        <v>21</v>
      </c>
      <c r="G60" s="248" t="s">
        <v>21</v>
      </c>
      <c r="H60" s="248" t="s">
        <v>21</v>
      </c>
      <c r="I60" s="248" t="s">
        <v>21</v>
      </c>
      <c r="J60" s="248" t="s">
        <v>59</v>
      </c>
      <c r="K60" s="261"/>
      <c r="N60" s="11">
        <v>11.3</v>
      </c>
    </row>
    <row r="61" ht="24" spans="1:11">
      <c r="A61" s="292"/>
      <c r="B61" s="183">
        <v>58</v>
      </c>
      <c r="C61" s="277" t="s">
        <v>182</v>
      </c>
      <c r="D61" s="277" t="s">
        <v>183</v>
      </c>
      <c r="E61" s="183" t="s">
        <v>85</v>
      </c>
      <c r="F61" s="239">
        <v>396346</v>
      </c>
      <c r="G61" s="183">
        <v>2019.8</v>
      </c>
      <c r="H61" s="183">
        <v>2021.12</v>
      </c>
      <c r="I61" s="183" t="s">
        <v>137</v>
      </c>
      <c r="J61" s="183" t="s">
        <v>121</v>
      </c>
      <c r="K61" s="261"/>
    </row>
    <row r="62" ht="36" spans="1:11">
      <c r="A62" s="292"/>
      <c r="B62" s="183">
        <v>59</v>
      </c>
      <c r="C62" s="277" t="s">
        <v>184</v>
      </c>
      <c r="D62" s="277" t="s">
        <v>185</v>
      </c>
      <c r="E62" s="183" t="s">
        <v>85</v>
      </c>
      <c r="F62" s="239">
        <v>127300</v>
      </c>
      <c r="G62" s="183">
        <v>2018.9</v>
      </c>
      <c r="H62" s="183">
        <v>2021.12</v>
      </c>
      <c r="I62" s="183" t="s">
        <v>137</v>
      </c>
      <c r="J62" s="183" t="s">
        <v>121</v>
      </c>
      <c r="K62" s="261"/>
    </row>
    <row r="63" ht="36" spans="1:14">
      <c r="A63" s="292"/>
      <c r="B63" s="183">
        <v>60</v>
      </c>
      <c r="C63" s="183" t="s">
        <v>186</v>
      </c>
      <c r="D63" s="183" t="s">
        <v>187</v>
      </c>
      <c r="E63" s="183" t="s">
        <v>10</v>
      </c>
      <c r="F63" s="239">
        <v>126449</v>
      </c>
      <c r="G63" s="183">
        <v>2020.12</v>
      </c>
      <c r="H63" s="183">
        <v>2022.12</v>
      </c>
      <c r="I63" s="183" t="s">
        <v>137</v>
      </c>
      <c r="J63" s="183" t="s">
        <v>121</v>
      </c>
      <c r="K63" s="261"/>
      <c r="N63" s="11">
        <v>3.96</v>
      </c>
    </row>
    <row r="64" ht="24" spans="1:11">
      <c r="A64" s="292"/>
      <c r="B64" s="183">
        <v>61</v>
      </c>
      <c r="C64" s="277" t="s">
        <v>188</v>
      </c>
      <c r="D64" s="277" t="s">
        <v>189</v>
      </c>
      <c r="E64" s="183" t="s">
        <v>85</v>
      </c>
      <c r="F64" s="239">
        <v>80500</v>
      </c>
      <c r="G64" s="183">
        <v>2018.9</v>
      </c>
      <c r="H64" s="183">
        <v>2021.6</v>
      </c>
      <c r="I64" s="183" t="s">
        <v>137</v>
      </c>
      <c r="J64" s="183" t="s">
        <v>121</v>
      </c>
      <c r="K64" s="261"/>
    </row>
    <row r="65" ht="24" spans="1:11">
      <c r="A65" s="292"/>
      <c r="B65" s="183">
        <v>62</v>
      </c>
      <c r="C65" s="183" t="s">
        <v>190</v>
      </c>
      <c r="D65" s="183" t="s">
        <v>191</v>
      </c>
      <c r="E65" s="183" t="s">
        <v>85</v>
      </c>
      <c r="F65" s="239">
        <v>49514</v>
      </c>
      <c r="G65" s="183" t="s">
        <v>192</v>
      </c>
      <c r="H65" s="183" t="s">
        <v>193</v>
      </c>
      <c r="I65" s="183" t="s">
        <v>137</v>
      </c>
      <c r="J65" s="183" t="s">
        <v>121</v>
      </c>
      <c r="K65" s="261"/>
    </row>
    <row r="66" ht="24" spans="1:11">
      <c r="A66" s="292"/>
      <c r="B66" s="183">
        <v>63</v>
      </c>
      <c r="C66" s="277" t="s">
        <v>194</v>
      </c>
      <c r="D66" s="277" t="s">
        <v>195</v>
      </c>
      <c r="E66" s="183" t="s">
        <v>85</v>
      </c>
      <c r="F66" s="239">
        <v>46500</v>
      </c>
      <c r="G66" s="183">
        <v>2018.9</v>
      </c>
      <c r="H66" s="183">
        <v>2021.9</v>
      </c>
      <c r="I66" s="183" t="s">
        <v>137</v>
      </c>
      <c r="J66" s="183" t="s">
        <v>121</v>
      </c>
      <c r="K66" s="261"/>
    </row>
    <row r="67" ht="36" spans="1:11">
      <c r="A67" s="292"/>
      <c r="B67" s="183">
        <v>64</v>
      </c>
      <c r="C67" s="277" t="s">
        <v>196</v>
      </c>
      <c r="D67" s="277" t="s">
        <v>197</v>
      </c>
      <c r="E67" s="183" t="s">
        <v>85</v>
      </c>
      <c r="F67" s="239">
        <v>31000</v>
      </c>
      <c r="G67" s="183">
        <v>2020.8</v>
      </c>
      <c r="H67" s="183">
        <v>2022.12</v>
      </c>
      <c r="I67" s="183" t="s">
        <v>137</v>
      </c>
      <c r="J67" s="183" t="s">
        <v>121</v>
      </c>
      <c r="K67" s="261"/>
    </row>
    <row r="68" ht="24" spans="1:11">
      <c r="A68" s="292"/>
      <c r="B68" s="183">
        <v>65</v>
      </c>
      <c r="C68" s="183" t="s">
        <v>198</v>
      </c>
      <c r="D68" s="183" t="s">
        <v>199</v>
      </c>
      <c r="E68" s="183" t="s">
        <v>85</v>
      </c>
      <c r="F68" s="183">
        <v>40200</v>
      </c>
      <c r="G68" s="183">
        <v>2020.12</v>
      </c>
      <c r="H68" s="183">
        <v>2022.12</v>
      </c>
      <c r="I68" s="183" t="s">
        <v>200</v>
      </c>
      <c r="J68" s="183" t="s">
        <v>110</v>
      </c>
      <c r="K68" s="261"/>
    </row>
    <row r="69" ht="24" spans="1:28">
      <c r="A69" s="292"/>
      <c r="B69" s="183">
        <v>66</v>
      </c>
      <c r="C69" s="228" t="s">
        <v>201</v>
      </c>
      <c r="D69" s="228" t="s">
        <v>202</v>
      </c>
      <c r="E69" s="228" t="s">
        <v>10</v>
      </c>
      <c r="F69" s="183">
        <v>59600</v>
      </c>
      <c r="G69" s="233">
        <v>2020.9</v>
      </c>
      <c r="H69" s="233" t="s">
        <v>203</v>
      </c>
      <c r="I69" s="344" t="s">
        <v>200</v>
      </c>
      <c r="J69" s="183" t="s">
        <v>110</v>
      </c>
      <c r="K69" s="261"/>
      <c r="N69" s="11">
        <v>4.41</v>
      </c>
      <c r="AB69" s="183" t="s">
        <v>110</v>
      </c>
    </row>
    <row r="70" ht="24" spans="1:14">
      <c r="A70" s="292"/>
      <c r="B70" s="183">
        <v>67</v>
      </c>
      <c r="C70" s="228" t="s">
        <v>204</v>
      </c>
      <c r="D70" s="228" t="s">
        <v>205</v>
      </c>
      <c r="E70" s="228" t="s">
        <v>10</v>
      </c>
      <c r="F70" s="278">
        <v>25000</v>
      </c>
      <c r="G70" s="184">
        <v>2023</v>
      </c>
      <c r="H70" s="245" t="s">
        <v>206</v>
      </c>
      <c r="I70" s="84" t="s">
        <v>207</v>
      </c>
      <c r="J70" s="183" t="s">
        <v>110</v>
      </c>
      <c r="K70" s="261"/>
      <c r="N70" s="11">
        <v>2.2</v>
      </c>
    </row>
    <row r="71" ht="29.1" customHeight="1" spans="1:28">
      <c r="A71" s="292"/>
      <c r="B71" s="183">
        <v>68</v>
      </c>
      <c r="C71" s="228" t="s">
        <v>208</v>
      </c>
      <c r="D71" s="228" t="s">
        <v>209</v>
      </c>
      <c r="E71" s="228" t="s">
        <v>10</v>
      </c>
      <c r="F71" s="344">
        <v>16000</v>
      </c>
      <c r="G71" s="183">
        <v>2022</v>
      </c>
      <c r="H71" s="183">
        <v>2023</v>
      </c>
      <c r="I71" s="84" t="s">
        <v>207</v>
      </c>
      <c r="J71" s="183" t="s">
        <v>110</v>
      </c>
      <c r="K71" s="183" t="s">
        <v>110</v>
      </c>
      <c r="L71" s="183" t="s">
        <v>110</v>
      </c>
      <c r="M71" s="183" t="s">
        <v>110</v>
      </c>
      <c r="N71" s="183" t="s">
        <v>110</v>
      </c>
      <c r="O71" s="183" t="s">
        <v>110</v>
      </c>
      <c r="P71" s="183" t="s">
        <v>110</v>
      </c>
      <c r="Q71" s="183" t="s">
        <v>110</v>
      </c>
      <c r="R71" s="183" t="s">
        <v>110</v>
      </c>
      <c r="S71" s="183" t="s">
        <v>110</v>
      </c>
      <c r="T71" s="183" t="s">
        <v>110</v>
      </c>
      <c r="U71" s="183" t="s">
        <v>110</v>
      </c>
      <c r="V71" s="183" t="s">
        <v>110</v>
      </c>
      <c r="W71" s="183" t="s">
        <v>110</v>
      </c>
      <c r="X71" s="183" t="s">
        <v>110</v>
      </c>
      <c r="Y71" s="183" t="s">
        <v>110</v>
      </c>
      <c r="Z71" s="183" t="s">
        <v>110</v>
      </c>
      <c r="AA71" s="183" t="s">
        <v>110</v>
      </c>
      <c r="AB71" s="183" t="s">
        <v>110</v>
      </c>
    </row>
    <row r="72" ht="24" spans="1:14">
      <c r="A72" s="292"/>
      <c r="B72" s="183">
        <v>69</v>
      </c>
      <c r="C72" s="228" t="s">
        <v>210</v>
      </c>
      <c r="D72" s="228" t="s">
        <v>211</v>
      </c>
      <c r="E72" s="228" t="s">
        <v>10</v>
      </c>
      <c r="F72" s="278">
        <v>13000</v>
      </c>
      <c r="G72" s="184">
        <v>2024.6</v>
      </c>
      <c r="H72" s="245" t="s">
        <v>212</v>
      </c>
      <c r="I72" s="84" t="s">
        <v>213</v>
      </c>
      <c r="J72" s="183" t="s">
        <v>110</v>
      </c>
      <c r="K72" s="261"/>
      <c r="N72" s="11">
        <v>0.9</v>
      </c>
    </row>
    <row r="73" ht="24" spans="1:14">
      <c r="A73" s="292"/>
      <c r="B73" s="183">
        <v>70</v>
      </c>
      <c r="C73" s="228" t="s">
        <v>214</v>
      </c>
      <c r="D73" s="228" t="s">
        <v>215</v>
      </c>
      <c r="E73" s="228" t="s">
        <v>10</v>
      </c>
      <c r="F73" s="278">
        <v>6000</v>
      </c>
      <c r="G73" s="184">
        <v>2022.6</v>
      </c>
      <c r="H73" s="245" t="s">
        <v>216</v>
      </c>
      <c r="I73" s="84" t="s">
        <v>213</v>
      </c>
      <c r="J73" s="183" t="s">
        <v>110</v>
      </c>
      <c r="K73" s="261"/>
      <c r="N73" s="11">
        <v>0.5</v>
      </c>
    </row>
    <row r="74" ht="24" spans="1:14">
      <c r="A74" s="292"/>
      <c r="B74" s="183">
        <v>71</v>
      </c>
      <c r="C74" s="228" t="s">
        <v>217</v>
      </c>
      <c r="D74" s="228" t="s">
        <v>218</v>
      </c>
      <c r="E74" s="228" t="s">
        <v>10</v>
      </c>
      <c r="F74" s="239">
        <v>60000</v>
      </c>
      <c r="G74" s="184" t="s">
        <v>21</v>
      </c>
      <c r="H74" s="245" t="s">
        <v>21</v>
      </c>
      <c r="I74" s="183" t="s">
        <v>219</v>
      </c>
      <c r="J74" s="183" t="s">
        <v>110</v>
      </c>
      <c r="K74" s="261"/>
      <c r="N74" s="11">
        <v>4.5</v>
      </c>
    </row>
    <row r="75" ht="33" customHeight="1" spans="1:28">
      <c r="A75" s="292"/>
      <c r="B75" s="183">
        <v>72</v>
      </c>
      <c r="C75" s="343" t="s">
        <v>220</v>
      </c>
      <c r="D75" s="902" t="s">
        <v>221</v>
      </c>
      <c r="E75" s="136" t="s">
        <v>85</v>
      </c>
      <c r="F75" s="903">
        <v>17572</v>
      </c>
      <c r="G75" s="903">
        <v>2020.9</v>
      </c>
      <c r="H75" s="903">
        <v>2021.12</v>
      </c>
      <c r="I75" s="183" t="s">
        <v>149</v>
      </c>
      <c r="J75" s="183" t="s">
        <v>34</v>
      </c>
      <c r="K75" s="183" t="s">
        <v>34</v>
      </c>
      <c r="L75" s="183" t="s">
        <v>34</v>
      </c>
      <c r="M75" s="183" t="s">
        <v>34</v>
      </c>
      <c r="N75" s="183" t="s">
        <v>34</v>
      </c>
      <c r="O75" s="183" t="s">
        <v>34</v>
      </c>
      <c r="P75" s="183" t="s">
        <v>34</v>
      </c>
      <c r="Q75" s="183" t="s">
        <v>34</v>
      </c>
      <c r="R75" s="183" t="s">
        <v>34</v>
      </c>
      <c r="S75" s="183" t="s">
        <v>34</v>
      </c>
      <c r="T75" s="183" t="s">
        <v>34</v>
      </c>
      <c r="U75" s="183" t="s">
        <v>34</v>
      </c>
      <c r="V75" s="183" t="s">
        <v>34</v>
      </c>
      <c r="W75" s="183" t="s">
        <v>34</v>
      </c>
      <c r="X75" s="183" t="s">
        <v>34</v>
      </c>
      <c r="Y75" s="183" t="s">
        <v>34</v>
      </c>
      <c r="Z75" s="183" t="s">
        <v>34</v>
      </c>
      <c r="AA75" s="183" t="s">
        <v>34</v>
      </c>
      <c r="AB75" s="183" t="s">
        <v>34</v>
      </c>
    </row>
    <row r="76" ht="24" spans="1:28">
      <c r="A76" s="292"/>
      <c r="B76" s="183">
        <v>73</v>
      </c>
      <c r="C76" s="183" t="s">
        <v>222</v>
      </c>
      <c r="D76" s="228" t="s">
        <v>223</v>
      </c>
      <c r="E76" s="228" t="s">
        <v>10</v>
      </c>
      <c r="F76" s="239">
        <v>4950</v>
      </c>
      <c r="G76" s="344">
        <v>2021</v>
      </c>
      <c r="H76" s="344">
        <v>2022</v>
      </c>
      <c r="I76" s="183" t="s">
        <v>37</v>
      </c>
      <c r="J76" s="183" t="s">
        <v>224</v>
      </c>
      <c r="K76" s="261"/>
      <c r="N76" s="11">
        <v>0.51</v>
      </c>
      <c r="AB76" s="12" t="s">
        <v>38</v>
      </c>
    </row>
    <row r="77" ht="36" spans="1:15">
      <c r="A77" s="292"/>
      <c r="B77" s="183">
        <v>74</v>
      </c>
      <c r="C77" s="183" t="s">
        <v>225</v>
      </c>
      <c r="D77" s="183" t="s">
        <v>226</v>
      </c>
      <c r="E77" s="228" t="s">
        <v>11</v>
      </c>
      <c r="F77" s="237">
        <v>160000</v>
      </c>
      <c r="G77" s="183" t="s">
        <v>21</v>
      </c>
      <c r="H77" s="183" t="s">
        <v>21</v>
      </c>
      <c r="I77" s="183" t="s">
        <v>21</v>
      </c>
      <c r="J77" s="183" t="s">
        <v>23</v>
      </c>
      <c r="K77" s="261"/>
      <c r="O77" s="11">
        <v>18.1</v>
      </c>
    </row>
    <row r="78" ht="72" spans="1:29">
      <c r="A78" s="292"/>
      <c r="B78" s="183">
        <v>75</v>
      </c>
      <c r="C78" s="183" t="s">
        <v>227</v>
      </c>
      <c r="D78" s="344" t="s">
        <v>228</v>
      </c>
      <c r="E78" s="228" t="s">
        <v>11</v>
      </c>
      <c r="F78" s="237">
        <v>70000</v>
      </c>
      <c r="G78" s="344">
        <v>2024.6</v>
      </c>
      <c r="H78" s="344">
        <v>2028.6</v>
      </c>
      <c r="I78" s="183" t="s">
        <v>21</v>
      </c>
      <c r="J78" s="183" t="s">
        <v>24</v>
      </c>
      <c r="K78" s="261"/>
      <c r="O78" s="11">
        <v>22.4</v>
      </c>
      <c r="AB78" s="261" t="s">
        <v>24</v>
      </c>
      <c r="AC78" s="310" t="s">
        <v>229</v>
      </c>
    </row>
    <row r="79" ht="24" spans="1:14">
      <c r="A79" s="292"/>
      <c r="B79" s="183">
        <v>76</v>
      </c>
      <c r="C79" s="183" t="s">
        <v>230</v>
      </c>
      <c r="D79" s="228" t="s">
        <v>231</v>
      </c>
      <c r="E79" s="228" t="s">
        <v>10</v>
      </c>
      <c r="F79" s="239">
        <v>53462.51</v>
      </c>
      <c r="G79" s="183">
        <v>2020.12</v>
      </c>
      <c r="H79" s="233">
        <v>2023.12</v>
      </c>
      <c r="I79" s="183" t="s">
        <v>232</v>
      </c>
      <c r="J79" s="183" t="s">
        <v>24</v>
      </c>
      <c r="K79" s="261"/>
      <c r="N79" s="11">
        <v>4.545</v>
      </c>
    </row>
    <row r="80" ht="48" spans="1:28">
      <c r="A80" s="292"/>
      <c r="B80" s="183">
        <v>77</v>
      </c>
      <c r="C80" s="183" t="s">
        <v>233</v>
      </c>
      <c r="D80" s="282" t="s">
        <v>234</v>
      </c>
      <c r="E80" s="136" t="s">
        <v>10</v>
      </c>
      <c r="F80" s="284">
        <v>8197</v>
      </c>
      <c r="G80" s="903">
        <v>2021.08</v>
      </c>
      <c r="H80" s="903">
        <v>2022.09</v>
      </c>
      <c r="I80" s="183" t="s">
        <v>149</v>
      </c>
      <c r="J80" s="183" t="s">
        <v>34</v>
      </c>
      <c r="K80" s="183" t="s">
        <v>34</v>
      </c>
      <c r="L80" s="183" t="s">
        <v>34</v>
      </c>
      <c r="M80" s="183" t="s">
        <v>34</v>
      </c>
      <c r="N80" s="183" t="s">
        <v>34</v>
      </c>
      <c r="O80" s="183" t="s">
        <v>34</v>
      </c>
      <c r="P80" s="183" t="s">
        <v>34</v>
      </c>
      <c r="Q80" s="183" t="s">
        <v>34</v>
      </c>
      <c r="R80" s="183" t="s">
        <v>34</v>
      </c>
      <c r="S80" s="183" t="s">
        <v>34</v>
      </c>
      <c r="T80" s="183" t="s">
        <v>34</v>
      </c>
      <c r="U80" s="183" t="s">
        <v>34</v>
      </c>
      <c r="V80" s="183" t="s">
        <v>34</v>
      </c>
      <c r="W80" s="183" t="s">
        <v>34</v>
      </c>
      <c r="X80" s="183" t="s">
        <v>34</v>
      </c>
      <c r="Y80" s="183" t="s">
        <v>34</v>
      </c>
      <c r="Z80" s="183" t="s">
        <v>34</v>
      </c>
      <c r="AA80" s="183" t="s">
        <v>34</v>
      </c>
      <c r="AB80" s="183" t="s">
        <v>34</v>
      </c>
    </row>
    <row r="81" ht="24" spans="1:11">
      <c r="A81" s="292"/>
      <c r="B81" s="183">
        <v>78</v>
      </c>
      <c r="C81" s="183" t="s">
        <v>235</v>
      </c>
      <c r="D81" s="228" t="s">
        <v>236</v>
      </c>
      <c r="E81" s="228" t="s">
        <v>85</v>
      </c>
      <c r="F81" s="239">
        <v>15000</v>
      </c>
      <c r="G81" s="183">
        <v>2020.03</v>
      </c>
      <c r="H81" s="183">
        <v>2021.12</v>
      </c>
      <c r="I81" s="183" t="s">
        <v>37</v>
      </c>
      <c r="J81" s="183" t="s">
        <v>38</v>
      </c>
      <c r="K81" s="261"/>
    </row>
    <row r="82" ht="36" spans="1:11">
      <c r="A82" s="292"/>
      <c r="B82" s="183">
        <v>79</v>
      </c>
      <c r="C82" s="228" t="s">
        <v>237</v>
      </c>
      <c r="D82" s="228" t="s">
        <v>238</v>
      </c>
      <c r="E82" s="228" t="s">
        <v>85</v>
      </c>
      <c r="F82" s="239">
        <v>13000</v>
      </c>
      <c r="G82" s="183">
        <v>2020.06</v>
      </c>
      <c r="H82" s="183">
        <v>2021.06</v>
      </c>
      <c r="I82" s="183" t="s">
        <v>37</v>
      </c>
      <c r="J82" s="183" t="s">
        <v>38</v>
      </c>
      <c r="K82" s="261"/>
    </row>
    <row r="83" ht="24" spans="1:11">
      <c r="A83" s="292"/>
      <c r="B83" s="183">
        <v>80</v>
      </c>
      <c r="C83" s="183" t="s">
        <v>239</v>
      </c>
      <c r="D83" s="228" t="s">
        <v>240</v>
      </c>
      <c r="E83" s="228" t="s">
        <v>85</v>
      </c>
      <c r="F83" s="239">
        <v>3000</v>
      </c>
      <c r="G83" s="183">
        <v>2020.08</v>
      </c>
      <c r="H83" s="183">
        <v>2021.03</v>
      </c>
      <c r="I83" s="183" t="s">
        <v>37</v>
      </c>
      <c r="J83" s="183" t="s">
        <v>38</v>
      </c>
      <c r="K83" s="261"/>
    </row>
    <row r="84" spans="1:15">
      <c r="A84" s="292"/>
      <c r="B84" s="248">
        <v>81</v>
      </c>
      <c r="C84" s="248" t="s">
        <v>241</v>
      </c>
      <c r="D84" s="250" t="s">
        <v>242</v>
      </c>
      <c r="E84" s="250" t="s">
        <v>11</v>
      </c>
      <c r="F84" s="248" t="s">
        <v>21</v>
      </c>
      <c r="G84" s="248" t="s">
        <v>21</v>
      </c>
      <c r="H84" s="248" t="s">
        <v>21</v>
      </c>
      <c r="I84" s="248" t="s">
        <v>243</v>
      </c>
      <c r="J84" s="248" t="s">
        <v>54</v>
      </c>
      <c r="K84" s="261"/>
      <c r="O84" s="11">
        <v>10.5</v>
      </c>
    </row>
    <row r="85" ht="36" spans="1:14">
      <c r="A85" s="292"/>
      <c r="B85" s="183">
        <v>82</v>
      </c>
      <c r="C85" s="183" t="s">
        <v>244</v>
      </c>
      <c r="D85" s="183" t="s">
        <v>245</v>
      </c>
      <c r="E85" s="228" t="s">
        <v>10</v>
      </c>
      <c r="F85" s="239">
        <v>540000</v>
      </c>
      <c r="G85" s="286">
        <v>2021.12</v>
      </c>
      <c r="H85" s="183" t="s">
        <v>246</v>
      </c>
      <c r="I85" s="183" t="s">
        <v>247</v>
      </c>
      <c r="J85" s="183" t="s">
        <v>248</v>
      </c>
      <c r="K85" s="261"/>
      <c r="N85" s="11">
        <v>52.373</v>
      </c>
    </row>
    <row r="86" ht="36" spans="1:14">
      <c r="A86" s="292"/>
      <c r="B86" s="183">
        <v>83</v>
      </c>
      <c r="C86" s="183" t="s">
        <v>249</v>
      </c>
      <c r="D86" s="183" t="s">
        <v>250</v>
      </c>
      <c r="E86" s="228" t="s">
        <v>10</v>
      </c>
      <c r="F86" s="239">
        <v>68100</v>
      </c>
      <c r="G86" s="183">
        <v>2021.5</v>
      </c>
      <c r="H86" s="183">
        <v>2023.5</v>
      </c>
      <c r="I86" s="183" t="s">
        <v>247</v>
      </c>
      <c r="J86" s="183" t="s">
        <v>248</v>
      </c>
      <c r="K86" s="261"/>
      <c r="N86" s="11">
        <v>7.31</v>
      </c>
    </row>
    <row r="87" ht="24" spans="1:11">
      <c r="A87" s="292"/>
      <c r="B87" s="183">
        <v>84</v>
      </c>
      <c r="C87" s="183" t="s">
        <v>251</v>
      </c>
      <c r="D87" s="183" t="s">
        <v>252</v>
      </c>
      <c r="E87" s="228" t="s">
        <v>85</v>
      </c>
      <c r="F87" s="240">
        <v>50000</v>
      </c>
      <c r="G87" s="244">
        <v>44348</v>
      </c>
      <c r="H87" s="245" t="s">
        <v>253</v>
      </c>
      <c r="I87" s="183" t="s">
        <v>247</v>
      </c>
      <c r="J87" s="183" t="s">
        <v>248</v>
      </c>
      <c r="K87" s="261"/>
    </row>
    <row r="88" ht="36" spans="1:14">
      <c r="A88" s="292"/>
      <c r="B88" s="183">
        <v>85</v>
      </c>
      <c r="C88" s="183" t="s">
        <v>254</v>
      </c>
      <c r="D88" s="183" t="s">
        <v>255</v>
      </c>
      <c r="E88" s="228" t="s">
        <v>10</v>
      </c>
      <c r="F88" s="239">
        <v>31700</v>
      </c>
      <c r="G88" s="183">
        <v>2019.6</v>
      </c>
      <c r="H88" s="183">
        <v>2022.12</v>
      </c>
      <c r="I88" s="183" t="s">
        <v>247</v>
      </c>
      <c r="J88" s="183" t="s">
        <v>248</v>
      </c>
      <c r="K88" s="261"/>
      <c r="N88" s="11">
        <v>2.2</v>
      </c>
    </row>
    <row r="89" ht="36" spans="1:14">
      <c r="A89" s="292"/>
      <c r="B89" s="183">
        <v>86</v>
      </c>
      <c r="C89" s="183" t="s">
        <v>256</v>
      </c>
      <c r="D89" s="183" t="s">
        <v>257</v>
      </c>
      <c r="E89" s="228" t="s">
        <v>10</v>
      </c>
      <c r="F89" s="239">
        <v>30000</v>
      </c>
      <c r="G89" s="241">
        <v>45444</v>
      </c>
      <c r="H89" s="241">
        <v>45992</v>
      </c>
      <c r="I89" s="183" t="s">
        <v>247</v>
      </c>
      <c r="J89" s="183" t="s">
        <v>248</v>
      </c>
      <c r="K89" s="261"/>
      <c r="N89" s="11">
        <v>6</v>
      </c>
    </row>
    <row r="90" ht="24" spans="1:14">
      <c r="A90" s="292"/>
      <c r="B90" s="183">
        <v>87</v>
      </c>
      <c r="C90" s="183" t="s">
        <v>258</v>
      </c>
      <c r="D90" s="183" t="s">
        <v>259</v>
      </c>
      <c r="E90" s="228" t="s">
        <v>10</v>
      </c>
      <c r="F90" s="239">
        <v>20000</v>
      </c>
      <c r="G90" s="183">
        <v>2021.12</v>
      </c>
      <c r="H90" s="183">
        <v>2024.12</v>
      </c>
      <c r="I90" s="183" t="s">
        <v>247</v>
      </c>
      <c r="J90" s="183" t="s">
        <v>248</v>
      </c>
      <c r="K90" s="261"/>
      <c r="N90" s="11">
        <v>0.8</v>
      </c>
    </row>
    <row r="91" s="874" customFormat="1" ht="27" spans="1:31">
      <c r="A91" s="894"/>
      <c r="B91" s="885">
        <v>88</v>
      </c>
      <c r="C91" s="904" t="s">
        <v>260</v>
      </c>
      <c r="D91" s="904" t="s">
        <v>261</v>
      </c>
      <c r="E91" s="895" t="s">
        <v>10</v>
      </c>
      <c r="F91" s="905">
        <v>154000</v>
      </c>
      <c r="G91" s="906">
        <v>2023.03</v>
      </c>
      <c r="H91" s="907" t="s">
        <v>212</v>
      </c>
      <c r="I91" s="921" t="s">
        <v>262</v>
      </c>
      <c r="J91" s="922" t="s">
        <v>263</v>
      </c>
      <c r="K91" s="923"/>
      <c r="N91" s="874">
        <v>9.55</v>
      </c>
      <c r="AB91" s="900" t="s">
        <v>264</v>
      </c>
      <c r="AC91" s="900" t="s">
        <v>265</v>
      </c>
      <c r="AE91" s="900"/>
    </row>
    <row r="92" s="874" customFormat="1" ht="27" spans="1:31">
      <c r="A92" s="894"/>
      <c r="B92" s="885">
        <v>89</v>
      </c>
      <c r="C92" s="904" t="s">
        <v>266</v>
      </c>
      <c r="D92" s="904" t="s">
        <v>267</v>
      </c>
      <c r="E92" s="895" t="s">
        <v>10</v>
      </c>
      <c r="F92" s="905">
        <v>13000</v>
      </c>
      <c r="G92" s="906">
        <v>2021.03</v>
      </c>
      <c r="H92" s="907" t="s">
        <v>268</v>
      </c>
      <c r="I92" s="921" t="s">
        <v>262</v>
      </c>
      <c r="J92" s="922" t="s">
        <v>269</v>
      </c>
      <c r="K92" s="923"/>
      <c r="N92" s="874">
        <v>8.31</v>
      </c>
      <c r="AB92" s="900" t="s">
        <v>264</v>
      </c>
      <c r="AC92" s="900" t="s">
        <v>265</v>
      </c>
      <c r="AE92" s="900"/>
    </row>
    <row r="93" s="874" customFormat="1" ht="24" spans="1:31">
      <c r="A93" s="894"/>
      <c r="B93" s="885">
        <v>90</v>
      </c>
      <c r="C93" s="175" t="s">
        <v>270</v>
      </c>
      <c r="D93" s="908" t="s">
        <v>271</v>
      </c>
      <c r="E93" s="895" t="s">
        <v>10</v>
      </c>
      <c r="F93" s="909">
        <v>82000</v>
      </c>
      <c r="G93" s="906">
        <v>2021.12</v>
      </c>
      <c r="H93" s="907" t="s">
        <v>212</v>
      </c>
      <c r="I93" s="924" t="s">
        <v>272</v>
      </c>
      <c r="J93" s="175" t="s">
        <v>273</v>
      </c>
      <c r="K93" s="925"/>
      <c r="N93" s="874">
        <v>4.853</v>
      </c>
      <c r="AB93" s="900" t="s">
        <v>273</v>
      </c>
      <c r="AC93" s="900" t="s">
        <v>274</v>
      </c>
      <c r="AE93" s="900"/>
    </row>
    <row r="94" ht="24" spans="1:14">
      <c r="A94" s="292"/>
      <c r="B94" s="183">
        <v>91</v>
      </c>
      <c r="C94" s="183" t="s">
        <v>275</v>
      </c>
      <c r="D94" s="228" t="s">
        <v>276</v>
      </c>
      <c r="E94" s="228" t="s">
        <v>10</v>
      </c>
      <c r="F94" s="239">
        <v>40000</v>
      </c>
      <c r="G94" s="233" t="s">
        <v>21</v>
      </c>
      <c r="H94" s="233" t="s">
        <v>21</v>
      </c>
      <c r="I94" s="183" t="s">
        <v>277</v>
      </c>
      <c r="J94" s="233" t="s">
        <v>278</v>
      </c>
      <c r="K94" s="305"/>
      <c r="N94" s="11">
        <v>6</v>
      </c>
    </row>
    <row r="95" ht="24" spans="1:14">
      <c r="A95" s="292"/>
      <c r="B95" s="183">
        <v>92</v>
      </c>
      <c r="C95" s="183" t="s">
        <v>279</v>
      </c>
      <c r="D95" s="228" t="s">
        <v>280</v>
      </c>
      <c r="E95" s="228" t="s">
        <v>10</v>
      </c>
      <c r="F95" s="239">
        <v>30000</v>
      </c>
      <c r="G95" s="233" t="s">
        <v>21</v>
      </c>
      <c r="H95" s="233" t="s">
        <v>21</v>
      </c>
      <c r="I95" s="183" t="s">
        <v>277</v>
      </c>
      <c r="J95" s="233" t="s">
        <v>278</v>
      </c>
      <c r="K95" s="305"/>
      <c r="N95" s="11">
        <v>4</v>
      </c>
    </row>
    <row r="96" spans="1:11">
      <c r="A96" s="292"/>
      <c r="B96" s="183">
        <v>93</v>
      </c>
      <c r="C96" s="233" t="s">
        <v>281</v>
      </c>
      <c r="D96" s="288" t="s">
        <v>282</v>
      </c>
      <c r="E96" s="228" t="s">
        <v>10</v>
      </c>
      <c r="F96" s="239">
        <v>20000</v>
      </c>
      <c r="G96" s="233" t="s">
        <v>21</v>
      </c>
      <c r="H96" s="233" t="s">
        <v>21</v>
      </c>
      <c r="I96" s="183" t="s">
        <v>277</v>
      </c>
      <c r="J96" s="233" t="s">
        <v>278</v>
      </c>
      <c r="K96" s="305"/>
    </row>
    <row r="97" ht="24" spans="1:14">
      <c r="A97" s="292"/>
      <c r="B97" s="183">
        <v>94</v>
      </c>
      <c r="C97" s="183" t="s">
        <v>283</v>
      </c>
      <c r="D97" s="228" t="s">
        <v>284</v>
      </c>
      <c r="E97" s="228" t="s">
        <v>10</v>
      </c>
      <c r="F97" s="239">
        <v>7500</v>
      </c>
      <c r="G97" s="233" t="s">
        <v>21</v>
      </c>
      <c r="H97" s="233" t="s">
        <v>21</v>
      </c>
      <c r="I97" s="183" t="s">
        <v>277</v>
      </c>
      <c r="J97" s="233" t="s">
        <v>278</v>
      </c>
      <c r="K97" s="305"/>
      <c r="N97" s="11">
        <v>1.5</v>
      </c>
    </row>
    <row r="98" ht="24" spans="1:14">
      <c r="A98" s="292"/>
      <c r="B98" s="183">
        <v>95</v>
      </c>
      <c r="C98" s="183" t="s">
        <v>285</v>
      </c>
      <c r="D98" s="228" t="s">
        <v>286</v>
      </c>
      <c r="E98" s="228" t="s">
        <v>10</v>
      </c>
      <c r="F98" s="239">
        <v>4500</v>
      </c>
      <c r="G98" s="233" t="s">
        <v>21</v>
      </c>
      <c r="H98" s="233" t="s">
        <v>21</v>
      </c>
      <c r="I98" s="183" t="s">
        <v>277</v>
      </c>
      <c r="J98" s="233" t="s">
        <v>278</v>
      </c>
      <c r="K98" s="305"/>
      <c r="N98" s="11">
        <v>0.9</v>
      </c>
    </row>
    <row r="99" ht="24" spans="1:11">
      <c r="A99" s="292"/>
      <c r="B99" s="183">
        <v>96</v>
      </c>
      <c r="C99" s="183" t="s">
        <v>287</v>
      </c>
      <c r="D99" s="228" t="s">
        <v>288</v>
      </c>
      <c r="E99" s="228" t="s">
        <v>11</v>
      </c>
      <c r="F99" s="239">
        <v>5000</v>
      </c>
      <c r="G99" s="233" t="s">
        <v>21</v>
      </c>
      <c r="H99" s="233" t="s">
        <v>21</v>
      </c>
      <c r="I99" s="183" t="s">
        <v>277</v>
      </c>
      <c r="J99" s="233" t="s">
        <v>278</v>
      </c>
      <c r="K99" s="305"/>
    </row>
    <row r="100" ht="24" spans="1:15">
      <c r="A100" s="292"/>
      <c r="B100" s="183">
        <v>97</v>
      </c>
      <c r="C100" s="183" t="s">
        <v>289</v>
      </c>
      <c r="D100" s="228" t="s">
        <v>290</v>
      </c>
      <c r="E100" s="228" t="s">
        <v>11</v>
      </c>
      <c r="F100" s="239">
        <v>4500</v>
      </c>
      <c r="G100" s="233" t="s">
        <v>21</v>
      </c>
      <c r="H100" s="233" t="s">
        <v>21</v>
      </c>
      <c r="I100" s="183" t="s">
        <v>277</v>
      </c>
      <c r="J100" s="233" t="s">
        <v>278</v>
      </c>
      <c r="K100" s="305"/>
      <c r="O100" s="11">
        <v>0.7</v>
      </c>
    </row>
    <row r="101" ht="24" spans="1:11">
      <c r="A101" s="292"/>
      <c r="B101" s="183">
        <v>98</v>
      </c>
      <c r="C101" s="183" t="s">
        <v>291</v>
      </c>
      <c r="D101" s="228" t="s">
        <v>292</v>
      </c>
      <c r="E101" s="228" t="s">
        <v>11</v>
      </c>
      <c r="F101" s="239">
        <v>5000</v>
      </c>
      <c r="G101" s="233" t="s">
        <v>21</v>
      </c>
      <c r="H101" s="233" t="s">
        <v>21</v>
      </c>
      <c r="I101" s="183" t="s">
        <v>277</v>
      </c>
      <c r="J101" s="233" t="s">
        <v>278</v>
      </c>
      <c r="K101" s="305"/>
    </row>
    <row r="102" ht="24" spans="1:11">
      <c r="A102" s="292"/>
      <c r="B102" s="183">
        <v>99</v>
      </c>
      <c r="C102" s="183" t="s">
        <v>293</v>
      </c>
      <c r="D102" s="228" t="s">
        <v>294</v>
      </c>
      <c r="E102" s="228" t="s">
        <v>11</v>
      </c>
      <c r="F102" s="239">
        <v>2500</v>
      </c>
      <c r="G102" s="233" t="s">
        <v>21</v>
      </c>
      <c r="H102" s="233" t="s">
        <v>21</v>
      </c>
      <c r="I102" s="183" t="s">
        <v>277</v>
      </c>
      <c r="J102" s="233" t="s">
        <v>278</v>
      </c>
      <c r="K102" s="305"/>
    </row>
    <row r="103" ht="24" spans="1:11">
      <c r="A103" s="292"/>
      <c r="B103" s="183">
        <v>100</v>
      </c>
      <c r="C103" s="248" t="s">
        <v>295</v>
      </c>
      <c r="D103" s="248" t="s">
        <v>296</v>
      </c>
      <c r="E103" s="250" t="s">
        <v>11</v>
      </c>
      <c r="F103" s="251" t="s">
        <v>21</v>
      </c>
      <c r="G103" s="248">
        <v>2021</v>
      </c>
      <c r="H103" s="248">
        <v>2023</v>
      </c>
      <c r="I103" s="248" t="s">
        <v>297</v>
      </c>
      <c r="J103" s="267" t="s">
        <v>47</v>
      </c>
      <c r="K103" s="268"/>
    </row>
    <row r="104" ht="24" spans="1:28">
      <c r="A104" s="292"/>
      <c r="B104" s="183">
        <v>101</v>
      </c>
      <c r="C104" s="248" t="s">
        <v>298</v>
      </c>
      <c r="D104" s="248" t="s">
        <v>299</v>
      </c>
      <c r="E104" s="250" t="s">
        <v>11</v>
      </c>
      <c r="F104" s="251" t="s">
        <v>21</v>
      </c>
      <c r="G104" s="910">
        <v>2022</v>
      </c>
      <c r="H104" s="910">
        <v>2024</v>
      </c>
      <c r="I104" s="248" t="s">
        <v>300</v>
      </c>
      <c r="J104" s="267" t="s">
        <v>59</v>
      </c>
      <c r="K104" s="268"/>
      <c r="AB104" s="12" t="s">
        <v>301</v>
      </c>
    </row>
    <row r="105" ht="24" spans="1:28">
      <c r="A105" s="292"/>
      <c r="B105" s="183">
        <v>102</v>
      </c>
      <c r="C105" s="248" t="s">
        <v>302</v>
      </c>
      <c r="D105" s="248" t="s">
        <v>303</v>
      </c>
      <c r="E105" s="250" t="s">
        <v>11</v>
      </c>
      <c r="F105" s="251" t="s">
        <v>21</v>
      </c>
      <c r="G105" s="910">
        <v>2022</v>
      </c>
      <c r="H105" s="910">
        <v>2024</v>
      </c>
      <c r="I105" s="248" t="s">
        <v>300</v>
      </c>
      <c r="J105" s="267" t="s">
        <v>59</v>
      </c>
      <c r="K105" s="268"/>
      <c r="AB105" s="12" t="s">
        <v>301</v>
      </c>
    </row>
    <row r="106" ht="24" spans="1:28">
      <c r="A106" s="292"/>
      <c r="B106" s="183">
        <v>103</v>
      </c>
      <c r="C106" s="248" t="s">
        <v>304</v>
      </c>
      <c r="D106" s="248" t="s">
        <v>299</v>
      </c>
      <c r="E106" s="250" t="s">
        <v>11</v>
      </c>
      <c r="F106" s="251" t="s">
        <v>21</v>
      </c>
      <c r="G106" s="910">
        <v>2022</v>
      </c>
      <c r="H106" s="910">
        <v>2024</v>
      </c>
      <c r="I106" s="248" t="s">
        <v>300</v>
      </c>
      <c r="J106" s="267" t="s">
        <v>59</v>
      </c>
      <c r="K106" s="268"/>
      <c r="AB106" s="12" t="s">
        <v>301</v>
      </c>
    </row>
    <row r="107" s="875" customFormat="1" ht="54" spans="1:31">
      <c r="A107" s="911"/>
      <c r="B107" s="891">
        <v>104</v>
      </c>
      <c r="C107" s="891" t="s">
        <v>305</v>
      </c>
      <c r="D107" s="891" t="s">
        <v>303</v>
      </c>
      <c r="E107" s="912" t="s">
        <v>11</v>
      </c>
      <c r="F107" s="913" t="s">
        <v>21</v>
      </c>
      <c r="G107" s="891">
        <v>2021</v>
      </c>
      <c r="H107" s="891">
        <v>2023</v>
      </c>
      <c r="I107" s="891" t="s">
        <v>300</v>
      </c>
      <c r="J107" s="926" t="s">
        <v>59</v>
      </c>
      <c r="K107" s="927"/>
      <c r="AB107" s="901" t="s">
        <v>301</v>
      </c>
      <c r="AC107" s="901" t="s">
        <v>306</v>
      </c>
      <c r="AE107" s="901"/>
    </row>
    <row r="108" ht="24" spans="1:28">
      <c r="A108" s="292"/>
      <c r="B108" s="183">
        <v>105</v>
      </c>
      <c r="C108" s="248" t="s">
        <v>307</v>
      </c>
      <c r="D108" s="248" t="s">
        <v>308</v>
      </c>
      <c r="E108" s="250" t="s">
        <v>11</v>
      </c>
      <c r="F108" s="251" t="s">
        <v>21</v>
      </c>
      <c r="G108" s="910">
        <v>2022</v>
      </c>
      <c r="H108" s="910">
        <v>2024</v>
      </c>
      <c r="I108" s="248" t="s">
        <v>300</v>
      </c>
      <c r="J108" s="267" t="s">
        <v>59</v>
      </c>
      <c r="K108" s="268"/>
      <c r="AB108" s="12" t="s">
        <v>301</v>
      </c>
    </row>
    <row r="109" ht="40.5" spans="1:29">
      <c r="A109" s="292"/>
      <c r="B109" s="183">
        <v>106</v>
      </c>
      <c r="C109" s="248" t="s">
        <v>309</v>
      </c>
      <c r="D109" s="248" t="s">
        <v>310</v>
      </c>
      <c r="E109" s="250" t="s">
        <v>11</v>
      </c>
      <c r="F109" s="251" t="s">
        <v>21</v>
      </c>
      <c r="G109" s="248">
        <v>2021</v>
      </c>
      <c r="H109" s="248">
        <v>2023</v>
      </c>
      <c r="I109" s="137" t="s">
        <v>311</v>
      </c>
      <c r="J109" s="267" t="s">
        <v>59</v>
      </c>
      <c r="K109" s="268"/>
      <c r="AB109" s="12" t="s">
        <v>301</v>
      </c>
      <c r="AC109" s="12" t="s">
        <v>312</v>
      </c>
    </row>
    <row r="110" ht="40.5" spans="1:29">
      <c r="A110" s="292"/>
      <c r="B110" s="183">
        <v>107</v>
      </c>
      <c r="C110" s="248" t="s">
        <v>313</v>
      </c>
      <c r="D110" s="248" t="s">
        <v>314</v>
      </c>
      <c r="E110" s="250" t="s">
        <v>11</v>
      </c>
      <c r="F110" s="251" t="s">
        <v>21</v>
      </c>
      <c r="G110" s="248">
        <v>2021</v>
      </c>
      <c r="H110" s="248">
        <v>2023</v>
      </c>
      <c r="I110" s="437" t="s">
        <v>47</v>
      </c>
      <c r="J110" s="248" t="s">
        <v>47</v>
      </c>
      <c r="K110" s="263"/>
      <c r="AB110" s="12" t="s">
        <v>315</v>
      </c>
      <c r="AC110" s="12" t="s">
        <v>316</v>
      </c>
    </row>
    <row r="111" s="875" customFormat="1" ht="27" customHeight="1" spans="1:31">
      <c r="A111" s="911"/>
      <c r="B111" s="891">
        <v>108</v>
      </c>
      <c r="C111" s="914" t="s">
        <v>317</v>
      </c>
      <c r="D111" s="912" t="s">
        <v>318</v>
      </c>
      <c r="E111" s="912" t="s">
        <v>11</v>
      </c>
      <c r="F111" s="913">
        <v>80000</v>
      </c>
      <c r="G111" s="913">
        <v>2022.12</v>
      </c>
      <c r="H111" s="913">
        <v>2025.12</v>
      </c>
      <c r="I111" s="913" t="s">
        <v>46</v>
      </c>
      <c r="J111" s="891" t="s">
        <v>47</v>
      </c>
      <c r="K111" s="899"/>
      <c r="O111" s="875">
        <v>2.9</v>
      </c>
      <c r="AB111" s="901" t="s">
        <v>48</v>
      </c>
      <c r="AC111" s="901" t="s">
        <v>319</v>
      </c>
      <c r="AE111" s="901"/>
    </row>
    <row r="112" s="875" customFormat="1" ht="21" customHeight="1" spans="1:31">
      <c r="A112" s="911"/>
      <c r="B112" s="891">
        <v>109</v>
      </c>
      <c r="C112" s="914" t="s">
        <v>320</v>
      </c>
      <c r="D112" s="912" t="s">
        <v>321</v>
      </c>
      <c r="E112" s="912" t="s">
        <v>11</v>
      </c>
      <c r="F112" s="913" t="s">
        <v>21</v>
      </c>
      <c r="G112" s="913" t="s">
        <v>21</v>
      </c>
      <c r="H112" s="913" t="s">
        <v>21</v>
      </c>
      <c r="I112" s="913" t="s">
        <v>21</v>
      </c>
      <c r="J112" s="891" t="s">
        <v>47</v>
      </c>
      <c r="K112" s="899"/>
      <c r="O112" s="875">
        <v>1.1</v>
      </c>
      <c r="AB112" s="901" t="s">
        <v>48</v>
      </c>
      <c r="AC112" s="901" t="s">
        <v>319</v>
      </c>
      <c r="AE112" s="901"/>
    </row>
    <row r="113" s="875" customFormat="1" ht="23.1" customHeight="1" spans="1:31">
      <c r="A113" s="911"/>
      <c r="B113" s="891">
        <v>110</v>
      </c>
      <c r="C113" s="914" t="s">
        <v>322</v>
      </c>
      <c r="D113" s="912" t="s">
        <v>323</v>
      </c>
      <c r="E113" s="912" t="s">
        <v>11</v>
      </c>
      <c r="F113" s="913" t="s">
        <v>21</v>
      </c>
      <c r="G113" s="913" t="s">
        <v>21</v>
      </c>
      <c r="H113" s="913" t="s">
        <v>21</v>
      </c>
      <c r="I113" s="913" t="s">
        <v>21</v>
      </c>
      <c r="J113" s="891" t="s">
        <v>47</v>
      </c>
      <c r="K113" s="899"/>
      <c r="O113" s="875">
        <v>0.7</v>
      </c>
      <c r="AB113" s="901" t="s">
        <v>48</v>
      </c>
      <c r="AC113" s="901" t="s">
        <v>319</v>
      </c>
      <c r="AE113" s="901"/>
    </row>
    <row r="114" spans="1:15">
      <c r="A114" s="292"/>
      <c r="B114" s="183">
        <v>111</v>
      </c>
      <c r="C114" s="257" t="s">
        <v>324</v>
      </c>
      <c r="D114" s="250" t="s">
        <v>325</v>
      </c>
      <c r="E114" s="250" t="s">
        <v>11</v>
      </c>
      <c r="F114" s="251" t="s">
        <v>21</v>
      </c>
      <c r="G114" s="251" t="s">
        <v>21</v>
      </c>
      <c r="H114" s="251" t="s">
        <v>21</v>
      </c>
      <c r="I114" s="251" t="s">
        <v>21</v>
      </c>
      <c r="J114" s="248" t="s">
        <v>59</v>
      </c>
      <c r="K114" s="263"/>
      <c r="O114" s="11">
        <v>0.7</v>
      </c>
    </row>
    <row r="115" spans="1:15">
      <c r="A115" s="292"/>
      <c r="B115" s="183">
        <v>112</v>
      </c>
      <c r="C115" s="257" t="s">
        <v>326</v>
      </c>
      <c r="D115" s="250" t="s">
        <v>327</v>
      </c>
      <c r="E115" s="250" t="s">
        <v>11</v>
      </c>
      <c r="F115" s="251" t="s">
        <v>21</v>
      </c>
      <c r="G115" s="251" t="s">
        <v>21</v>
      </c>
      <c r="H115" s="251" t="s">
        <v>21</v>
      </c>
      <c r="I115" s="251" t="s">
        <v>21</v>
      </c>
      <c r="J115" s="248" t="s">
        <v>59</v>
      </c>
      <c r="K115" s="263"/>
      <c r="O115" s="11">
        <v>0.6</v>
      </c>
    </row>
    <row r="116" spans="1:15">
      <c r="A116" s="292"/>
      <c r="B116" s="183">
        <v>113</v>
      </c>
      <c r="C116" s="257" t="s">
        <v>328</v>
      </c>
      <c r="D116" s="250" t="s">
        <v>329</v>
      </c>
      <c r="E116" s="250" t="s">
        <v>11</v>
      </c>
      <c r="F116" s="251" t="s">
        <v>21</v>
      </c>
      <c r="G116" s="251" t="s">
        <v>21</v>
      </c>
      <c r="H116" s="251" t="s">
        <v>21</v>
      </c>
      <c r="I116" s="251" t="s">
        <v>21</v>
      </c>
      <c r="J116" s="248" t="s">
        <v>59</v>
      </c>
      <c r="K116" s="263"/>
      <c r="O116" s="11">
        <v>1</v>
      </c>
    </row>
    <row r="117" ht="27" spans="1:29">
      <c r="A117" s="292"/>
      <c r="B117" s="183">
        <v>114</v>
      </c>
      <c r="C117" s="257" t="s">
        <v>330</v>
      </c>
      <c r="D117" s="250" t="s">
        <v>331</v>
      </c>
      <c r="E117" s="250" t="s">
        <v>11</v>
      </c>
      <c r="F117" s="251" t="s">
        <v>21</v>
      </c>
      <c r="G117" s="251" t="s">
        <v>21</v>
      </c>
      <c r="H117" s="251" t="s">
        <v>21</v>
      </c>
      <c r="I117" s="251" t="s">
        <v>21</v>
      </c>
      <c r="J117" s="248" t="s">
        <v>47</v>
      </c>
      <c r="K117" s="263"/>
      <c r="O117" s="11">
        <v>0.5</v>
      </c>
      <c r="AB117" s="12" t="s">
        <v>315</v>
      </c>
      <c r="AC117" s="12" t="s">
        <v>332</v>
      </c>
    </row>
    <row r="118" s="875" customFormat="1" ht="27" spans="1:31">
      <c r="A118" s="911"/>
      <c r="B118" s="891">
        <v>115</v>
      </c>
      <c r="C118" s="914" t="s">
        <v>333</v>
      </c>
      <c r="D118" s="912" t="s">
        <v>334</v>
      </c>
      <c r="E118" s="912" t="s">
        <v>11</v>
      </c>
      <c r="F118" s="913" t="s">
        <v>21</v>
      </c>
      <c r="G118" s="913" t="s">
        <v>21</v>
      </c>
      <c r="H118" s="913" t="s">
        <v>21</v>
      </c>
      <c r="I118" s="913" t="s">
        <v>21</v>
      </c>
      <c r="J118" s="891" t="s">
        <v>34</v>
      </c>
      <c r="K118" s="899"/>
      <c r="O118" s="875">
        <v>3.5</v>
      </c>
      <c r="AB118" s="901" t="s">
        <v>34</v>
      </c>
      <c r="AC118" s="901" t="s">
        <v>335</v>
      </c>
      <c r="AE118" s="901"/>
    </row>
    <row r="119" s="39" customFormat="1" spans="1:31">
      <c r="A119" s="293"/>
      <c r="B119" s="183">
        <v>116</v>
      </c>
      <c r="C119" s="300" t="s">
        <v>336</v>
      </c>
      <c r="D119" s="136" t="s">
        <v>337</v>
      </c>
      <c r="E119" s="136" t="s">
        <v>10</v>
      </c>
      <c r="F119" s="243" t="s">
        <v>21</v>
      </c>
      <c r="G119" s="243" t="s">
        <v>21</v>
      </c>
      <c r="H119" s="243" t="s">
        <v>21</v>
      </c>
      <c r="I119" s="243" t="s">
        <v>21</v>
      </c>
      <c r="J119" s="137" t="s">
        <v>59</v>
      </c>
      <c r="K119" s="266"/>
      <c r="AB119" s="198"/>
      <c r="AC119" s="198"/>
      <c r="AE119" s="198"/>
    </row>
    <row r="120" s="223" customFormat="1" ht="36" spans="1:31">
      <c r="A120" s="915"/>
      <c r="B120" s="916"/>
      <c r="C120" s="343" t="s">
        <v>338</v>
      </c>
      <c r="D120" s="343" t="s">
        <v>339</v>
      </c>
      <c r="E120" s="343" t="s">
        <v>10</v>
      </c>
      <c r="F120" s="284">
        <v>30000</v>
      </c>
      <c r="G120" s="284" t="s">
        <v>21</v>
      </c>
      <c r="H120" s="284" t="s">
        <v>21</v>
      </c>
      <c r="I120" s="282" t="s">
        <v>219</v>
      </c>
      <c r="J120" s="282" t="s">
        <v>110</v>
      </c>
      <c r="K120" s="282" t="s">
        <v>110</v>
      </c>
      <c r="L120" s="282" t="s">
        <v>110</v>
      </c>
      <c r="M120" s="282" t="s">
        <v>110</v>
      </c>
      <c r="N120" s="282" t="s">
        <v>110</v>
      </c>
      <c r="O120" s="282" t="s">
        <v>110</v>
      </c>
      <c r="P120" s="282" t="s">
        <v>110</v>
      </c>
      <c r="Q120" s="282" t="s">
        <v>110</v>
      </c>
      <c r="R120" s="282" t="s">
        <v>110</v>
      </c>
      <c r="S120" s="282" t="s">
        <v>110</v>
      </c>
      <c r="T120" s="282" t="s">
        <v>110</v>
      </c>
      <c r="U120" s="282" t="s">
        <v>110</v>
      </c>
      <c r="V120" s="282" t="s">
        <v>110</v>
      </c>
      <c r="W120" s="282" t="s">
        <v>110</v>
      </c>
      <c r="X120" s="282" t="s">
        <v>110</v>
      </c>
      <c r="Y120" s="282" t="s">
        <v>110</v>
      </c>
      <c r="Z120" s="282" t="s">
        <v>110</v>
      </c>
      <c r="AA120" s="282" t="s">
        <v>110</v>
      </c>
      <c r="AB120" s="282" t="s">
        <v>110</v>
      </c>
      <c r="AC120" s="928"/>
      <c r="AE120" s="928"/>
    </row>
    <row r="121" s="220" customFormat="1" ht="36" spans="1:31">
      <c r="A121" s="917"/>
      <c r="C121" s="916" t="s">
        <v>340</v>
      </c>
      <c r="D121" s="343" t="s">
        <v>341</v>
      </c>
      <c r="E121" s="343" t="s">
        <v>10</v>
      </c>
      <c r="F121" s="284">
        <v>33385</v>
      </c>
      <c r="G121" s="284" t="s">
        <v>21</v>
      </c>
      <c r="H121" s="284" t="s">
        <v>21</v>
      </c>
      <c r="I121" s="282" t="s">
        <v>219</v>
      </c>
      <c r="J121" s="282" t="s">
        <v>110</v>
      </c>
      <c r="K121" s="282" t="s">
        <v>110</v>
      </c>
      <c r="L121" s="282" t="s">
        <v>110</v>
      </c>
      <c r="M121" s="282" t="s">
        <v>110</v>
      </c>
      <c r="N121" s="282" t="s">
        <v>110</v>
      </c>
      <c r="O121" s="282" t="s">
        <v>110</v>
      </c>
      <c r="P121" s="282" t="s">
        <v>110</v>
      </c>
      <c r="Q121" s="282" t="s">
        <v>110</v>
      </c>
      <c r="R121" s="282" t="s">
        <v>110</v>
      </c>
      <c r="S121" s="282" t="s">
        <v>110</v>
      </c>
      <c r="T121" s="282" t="s">
        <v>110</v>
      </c>
      <c r="U121" s="282" t="s">
        <v>110</v>
      </c>
      <c r="V121" s="282" t="s">
        <v>110</v>
      </c>
      <c r="W121" s="282" t="s">
        <v>110</v>
      </c>
      <c r="X121" s="282" t="s">
        <v>110</v>
      </c>
      <c r="Y121" s="282" t="s">
        <v>110</v>
      </c>
      <c r="Z121" s="282" t="s">
        <v>110</v>
      </c>
      <c r="AA121" s="282" t="s">
        <v>110</v>
      </c>
      <c r="AB121" s="282" t="s">
        <v>110</v>
      </c>
      <c r="AC121" s="929"/>
      <c r="AE121" s="929"/>
    </row>
    <row r="122" ht="24" spans="1:16">
      <c r="A122" s="289" t="s">
        <v>342</v>
      </c>
      <c r="B122" s="183">
        <v>117</v>
      </c>
      <c r="C122" s="183" t="s">
        <v>343</v>
      </c>
      <c r="D122" s="183" t="s">
        <v>344</v>
      </c>
      <c r="E122" s="228" t="s">
        <v>10</v>
      </c>
      <c r="F122" s="239">
        <v>38000</v>
      </c>
      <c r="G122" s="183">
        <v>2020.8</v>
      </c>
      <c r="H122" s="183" t="s">
        <v>21</v>
      </c>
      <c r="I122" s="183" t="s">
        <v>311</v>
      </c>
      <c r="J122" s="137" t="s">
        <v>59</v>
      </c>
      <c r="K122" s="266"/>
      <c r="P122" s="11">
        <v>1.25</v>
      </c>
    </row>
    <row r="123" ht="36" spans="1:16">
      <c r="A123" s="292"/>
      <c r="B123" s="183">
        <v>118</v>
      </c>
      <c r="C123" s="183" t="s">
        <v>345</v>
      </c>
      <c r="D123" s="183" t="s">
        <v>346</v>
      </c>
      <c r="E123" s="228" t="s">
        <v>10</v>
      </c>
      <c r="F123" s="239">
        <v>64642</v>
      </c>
      <c r="G123" s="137">
        <v>2021.1</v>
      </c>
      <c r="H123" s="137">
        <v>2023.6</v>
      </c>
      <c r="I123" s="183" t="s">
        <v>347</v>
      </c>
      <c r="J123" s="137" t="s">
        <v>110</v>
      </c>
      <c r="P123" s="11">
        <v>8.38</v>
      </c>
    </row>
    <row r="124" ht="96" spans="1:28">
      <c r="A124" s="292"/>
      <c r="B124" s="183">
        <v>119</v>
      </c>
      <c r="C124" s="344" t="s">
        <v>348</v>
      </c>
      <c r="D124" s="363" t="s">
        <v>349</v>
      </c>
      <c r="E124" s="240" t="s">
        <v>10</v>
      </c>
      <c r="F124" s="918">
        <v>27036</v>
      </c>
      <c r="G124" s="247" t="s">
        <v>350</v>
      </c>
      <c r="H124" s="919">
        <v>2023.12</v>
      </c>
      <c r="I124" s="84" t="s">
        <v>46</v>
      </c>
      <c r="J124" s="137" t="s">
        <v>47</v>
      </c>
      <c r="K124" s="266"/>
      <c r="L124" s="11">
        <v>51858</v>
      </c>
      <c r="P124" s="11">
        <v>4.3</v>
      </c>
      <c r="AB124" s="45" t="s">
        <v>48</v>
      </c>
    </row>
    <row r="125" ht="40.5" spans="1:28">
      <c r="A125" s="292"/>
      <c r="B125" s="183">
        <v>120</v>
      </c>
      <c r="C125" s="248" t="s">
        <v>351</v>
      </c>
      <c r="D125" s="437" t="s">
        <v>352</v>
      </c>
      <c r="E125" s="920" t="s">
        <v>10</v>
      </c>
      <c r="F125" s="920">
        <v>1000</v>
      </c>
      <c r="G125" s="437">
        <v>2021.12</v>
      </c>
      <c r="H125" s="437">
        <v>2022.12</v>
      </c>
      <c r="I125" s="437" t="s">
        <v>353</v>
      </c>
      <c r="J125" s="248" t="s">
        <v>47</v>
      </c>
      <c r="K125" s="23" t="s">
        <v>354</v>
      </c>
      <c r="AB125" s="45" t="s">
        <v>48</v>
      </c>
    </row>
    <row r="126" ht="24" spans="1:11">
      <c r="A126" s="292"/>
      <c r="B126" s="183">
        <v>121</v>
      </c>
      <c r="C126" s="277" t="s">
        <v>355</v>
      </c>
      <c r="D126" s="277" t="s">
        <v>356</v>
      </c>
      <c r="E126" s="243" t="s">
        <v>85</v>
      </c>
      <c r="F126" s="239">
        <v>1736</v>
      </c>
      <c r="G126" s="183">
        <v>2020.3</v>
      </c>
      <c r="H126" s="183">
        <v>2021.3</v>
      </c>
      <c r="I126" s="183" t="s">
        <v>137</v>
      </c>
      <c r="J126" s="183" t="s">
        <v>121</v>
      </c>
      <c r="K126" s="23"/>
    </row>
    <row r="127" ht="36" spans="1:28">
      <c r="A127" s="292"/>
      <c r="B127" s="183">
        <v>122</v>
      </c>
      <c r="C127" s="228" t="s">
        <v>357</v>
      </c>
      <c r="D127" s="228" t="s">
        <v>358</v>
      </c>
      <c r="E127" s="243" t="s">
        <v>10</v>
      </c>
      <c r="F127" s="239">
        <v>24000</v>
      </c>
      <c r="G127" s="889">
        <v>44378</v>
      </c>
      <c r="H127" s="241">
        <v>45261</v>
      </c>
      <c r="I127" s="183" t="s">
        <v>359</v>
      </c>
      <c r="J127" s="183" t="s">
        <v>360</v>
      </c>
      <c r="K127" s="23"/>
      <c r="P127" s="11">
        <v>23.982</v>
      </c>
      <c r="AB127" s="12" t="s">
        <v>361</v>
      </c>
    </row>
    <row r="128" ht="36" spans="1:16">
      <c r="A128" s="292"/>
      <c r="B128" s="183">
        <v>123</v>
      </c>
      <c r="C128" s="137" t="s">
        <v>362</v>
      </c>
      <c r="D128" s="137" t="s">
        <v>363</v>
      </c>
      <c r="E128" s="243" t="s">
        <v>10</v>
      </c>
      <c r="F128" s="243">
        <v>252600</v>
      </c>
      <c r="G128" s="137">
        <v>2021</v>
      </c>
      <c r="H128" s="137">
        <v>2025</v>
      </c>
      <c r="I128" s="137" t="s">
        <v>247</v>
      </c>
      <c r="J128" s="137" t="s">
        <v>248</v>
      </c>
      <c r="K128" s="23"/>
      <c r="P128" s="11">
        <v>48.38</v>
      </c>
    </row>
    <row r="129" ht="24" spans="1:16">
      <c r="A129" s="292"/>
      <c r="B129" s="183">
        <v>124</v>
      </c>
      <c r="C129" s="313" t="s">
        <v>260</v>
      </c>
      <c r="D129" s="313" t="s">
        <v>261</v>
      </c>
      <c r="E129" s="243" t="s">
        <v>10</v>
      </c>
      <c r="F129" s="312">
        <v>154000</v>
      </c>
      <c r="G129" s="184">
        <v>2023.03</v>
      </c>
      <c r="H129" s="287">
        <v>2025.12</v>
      </c>
      <c r="I129" s="327" t="s">
        <v>262</v>
      </c>
      <c r="J129" s="825" t="s">
        <v>263</v>
      </c>
      <c r="K129" s="23"/>
      <c r="P129" s="11">
        <v>9.55</v>
      </c>
    </row>
    <row r="130" ht="36" spans="1:28">
      <c r="A130" s="292"/>
      <c r="B130" s="183">
        <v>125</v>
      </c>
      <c r="C130" s="84" t="s">
        <v>364</v>
      </c>
      <c r="D130" s="84" t="s">
        <v>365</v>
      </c>
      <c r="E130" s="243" t="s">
        <v>10</v>
      </c>
      <c r="F130" s="314">
        <v>9300</v>
      </c>
      <c r="G130" s="153">
        <v>2020.12</v>
      </c>
      <c r="H130" s="919">
        <v>2022.12</v>
      </c>
      <c r="I130" s="941" t="s">
        <v>366</v>
      </c>
      <c r="J130" s="84" t="s">
        <v>273</v>
      </c>
      <c r="K130" s="84" t="s">
        <v>273</v>
      </c>
      <c r="L130" s="84" t="s">
        <v>273</v>
      </c>
      <c r="M130" s="84" t="s">
        <v>273</v>
      </c>
      <c r="N130" s="84" t="s">
        <v>273</v>
      </c>
      <c r="O130" s="84" t="s">
        <v>273</v>
      </c>
      <c r="P130" s="84" t="s">
        <v>273</v>
      </c>
      <c r="Q130" s="84" t="s">
        <v>273</v>
      </c>
      <c r="R130" s="84" t="s">
        <v>273</v>
      </c>
      <c r="S130" s="84" t="s">
        <v>273</v>
      </c>
      <c r="T130" s="84" t="s">
        <v>273</v>
      </c>
      <c r="U130" s="84" t="s">
        <v>273</v>
      </c>
      <c r="V130" s="84" t="s">
        <v>273</v>
      </c>
      <c r="W130" s="84" t="s">
        <v>273</v>
      </c>
      <c r="X130" s="84" t="s">
        <v>273</v>
      </c>
      <c r="Y130" s="84" t="s">
        <v>273</v>
      </c>
      <c r="Z130" s="84" t="s">
        <v>273</v>
      </c>
      <c r="AA130" s="84" t="s">
        <v>273</v>
      </c>
      <c r="AB130" s="84" t="s">
        <v>273</v>
      </c>
    </row>
    <row r="131" ht="24" spans="1:16">
      <c r="A131" s="292"/>
      <c r="B131" s="183">
        <v>126</v>
      </c>
      <c r="C131" s="137" t="s">
        <v>367</v>
      </c>
      <c r="D131" s="137" t="s">
        <v>368</v>
      </c>
      <c r="E131" s="243" t="s">
        <v>10</v>
      </c>
      <c r="F131" s="243">
        <v>18500</v>
      </c>
      <c r="G131" s="296" t="s">
        <v>21</v>
      </c>
      <c r="H131" s="233" t="s">
        <v>21</v>
      </c>
      <c r="I131" s="183" t="s">
        <v>277</v>
      </c>
      <c r="J131" s="183" t="s">
        <v>278</v>
      </c>
      <c r="K131" s="23"/>
      <c r="P131" s="11">
        <v>3.1</v>
      </c>
    </row>
    <row r="132" ht="40.5" spans="1:29">
      <c r="A132" s="292"/>
      <c r="B132" s="183">
        <v>127</v>
      </c>
      <c r="C132" s="248" t="s">
        <v>369</v>
      </c>
      <c r="D132" s="248" t="s">
        <v>370</v>
      </c>
      <c r="E132" s="251" t="s">
        <v>11</v>
      </c>
      <c r="F132" s="267" t="s">
        <v>21</v>
      </c>
      <c r="G132" s="267" t="s">
        <v>21</v>
      </c>
      <c r="H132" s="267" t="s">
        <v>21</v>
      </c>
      <c r="I132" s="267" t="s">
        <v>21</v>
      </c>
      <c r="J132" s="248" t="s">
        <v>371</v>
      </c>
      <c r="K132" s="23"/>
      <c r="Q132" s="11">
        <v>5.3</v>
      </c>
      <c r="AB132" s="12" t="s">
        <v>372</v>
      </c>
      <c r="AC132" s="12" t="s">
        <v>373</v>
      </c>
    </row>
    <row r="133" s="875" customFormat="1" ht="40.5" spans="1:31">
      <c r="A133" s="911"/>
      <c r="B133" s="891">
        <v>128</v>
      </c>
      <c r="C133" s="891" t="s">
        <v>374</v>
      </c>
      <c r="D133" s="891" t="s">
        <v>375</v>
      </c>
      <c r="E133" s="913" t="s">
        <v>11</v>
      </c>
      <c r="F133" s="926" t="s">
        <v>21</v>
      </c>
      <c r="G133" s="926" t="s">
        <v>21</v>
      </c>
      <c r="H133" s="926" t="s">
        <v>21</v>
      </c>
      <c r="I133" s="926" t="s">
        <v>21</v>
      </c>
      <c r="J133" s="891" t="s">
        <v>47</v>
      </c>
      <c r="K133" s="942"/>
      <c r="Q133" s="875">
        <v>12.9</v>
      </c>
      <c r="AB133" s="901" t="s">
        <v>376</v>
      </c>
      <c r="AC133" s="901" t="s">
        <v>274</v>
      </c>
      <c r="AE133" s="901"/>
    </row>
    <row r="134" ht="24" spans="1:17">
      <c r="A134" s="292"/>
      <c r="B134" s="183">
        <v>129</v>
      </c>
      <c r="C134" s="248" t="s">
        <v>377</v>
      </c>
      <c r="D134" s="248" t="s">
        <v>378</v>
      </c>
      <c r="E134" s="251" t="s">
        <v>11</v>
      </c>
      <c r="F134" s="267" t="s">
        <v>21</v>
      </c>
      <c r="G134" s="267" t="s">
        <v>21</v>
      </c>
      <c r="H134" s="267" t="s">
        <v>21</v>
      </c>
      <c r="I134" s="267" t="s">
        <v>21</v>
      </c>
      <c r="J134" s="248" t="s">
        <v>59</v>
      </c>
      <c r="K134" s="23"/>
      <c r="Q134" s="11">
        <v>3.8</v>
      </c>
    </row>
    <row r="135" s="875" customFormat="1" ht="40.5" spans="1:31">
      <c r="A135" s="911"/>
      <c r="B135" s="891">
        <v>130</v>
      </c>
      <c r="C135" s="891" t="s">
        <v>379</v>
      </c>
      <c r="D135" s="891" t="s">
        <v>380</v>
      </c>
      <c r="E135" s="913" t="s">
        <v>11</v>
      </c>
      <c r="F135" s="926" t="s">
        <v>21</v>
      </c>
      <c r="G135" s="926" t="s">
        <v>21</v>
      </c>
      <c r="H135" s="926" t="s">
        <v>21</v>
      </c>
      <c r="I135" s="926" t="s">
        <v>21</v>
      </c>
      <c r="J135" s="891" t="s">
        <v>47</v>
      </c>
      <c r="K135" s="942"/>
      <c r="Q135" s="875">
        <v>7.5</v>
      </c>
      <c r="AB135" s="901" t="s">
        <v>48</v>
      </c>
      <c r="AC135" s="901" t="s">
        <v>381</v>
      </c>
      <c r="AE135" s="901"/>
    </row>
    <row r="136" spans="1:17">
      <c r="A136" s="292"/>
      <c r="B136" s="183">
        <v>131</v>
      </c>
      <c r="C136" s="248" t="s">
        <v>382</v>
      </c>
      <c r="D136" s="257" t="s">
        <v>383</v>
      </c>
      <c r="E136" s="251" t="s">
        <v>11</v>
      </c>
      <c r="F136" s="267" t="s">
        <v>21</v>
      </c>
      <c r="G136" s="267" t="s">
        <v>21</v>
      </c>
      <c r="H136" s="267" t="s">
        <v>21</v>
      </c>
      <c r="I136" s="267" t="s">
        <v>21</v>
      </c>
      <c r="J136" s="248" t="s">
        <v>47</v>
      </c>
      <c r="K136" s="23"/>
      <c r="Q136" s="11">
        <v>0.78</v>
      </c>
    </row>
    <row r="137" s="221" customFormat="1" ht="84" spans="1:31">
      <c r="A137" s="930"/>
      <c r="B137" s="344"/>
      <c r="C137" s="282" t="s">
        <v>384</v>
      </c>
      <c r="D137" s="283" t="s">
        <v>385</v>
      </c>
      <c r="E137" s="284" t="s">
        <v>85</v>
      </c>
      <c r="F137" s="285">
        <v>21822</v>
      </c>
      <c r="G137" s="285" t="s">
        <v>350</v>
      </c>
      <c r="H137" s="285">
        <v>2021.12</v>
      </c>
      <c r="I137" s="285" t="s">
        <v>46</v>
      </c>
      <c r="J137" s="282" t="s">
        <v>47</v>
      </c>
      <c r="K137" s="304"/>
      <c r="L137" s="220"/>
      <c r="M137" s="220"/>
      <c r="N137" s="220"/>
      <c r="O137" s="220"/>
      <c r="P137" s="220"/>
      <c r="Q137" s="220"/>
      <c r="R137" s="220"/>
      <c r="S137" s="220"/>
      <c r="T137" s="220"/>
      <c r="U137" s="220"/>
      <c r="V137" s="220"/>
      <c r="W137" s="220"/>
      <c r="X137" s="220"/>
      <c r="Y137" s="220"/>
      <c r="Z137" s="220"/>
      <c r="AA137" s="220"/>
      <c r="AB137" s="946" t="s">
        <v>48</v>
      </c>
      <c r="AC137" s="929" t="s">
        <v>386</v>
      </c>
      <c r="AE137" s="947"/>
    </row>
    <row r="138" s="221" customFormat="1" ht="40.5" spans="1:31">
      <c r="A138" s="930"/>
      <c r="B138" s="344"/>
      <c r="C138" s="282" t="s">
        <v>387</v>
      </c>
      <c r="D138" s="283" t="s">
        <v>388</v>
      </c>
      <c r="E138" s="284" t="s">
        <v>85</v>
      </c>
      <c r="F138" s="285">
        <v>872</v>
      </c>
      <c r="G138" s="285" t="s">
        <v>350</v>
      </c>
      <c r="H138" s="285">
        <v>2022.03</v>
      </c>
      <c r="I138" s="285" t="s">
        <v>46</v>
      </c>
      <c r="J138" s="282" t="s">
        <v>47</v>
      </c>
      <c r="K138" s="304"/>
      <c r="L138" s="220"/>
      <c r="M138" s="220"/>
      <c r="N138" s="220"/>
      <c r="O138" s="220"/>
      <c r="P138" s="220"/>
      <c r="Q138" s="220"/>
      <c r="R138" s="220"/>
      <c r="S138" s="220"/>
      <c r="T138" s="220"/>
      <c r="U138" s="220"/>
      <c r="V138" s="220"/>
      <c r="W138" s="220"/>
      <c r="X138" s="220"/>
      <c r="Y138" s="220"/>
      <c r="Z138" s="220"/>
      <c r="AA138" s="220"/>
      <c r="AB138" s="946" t="s">
        <v>48</v>
      </c>
      <c r="AC138" s="929" t="s">
        <v>386</v>
      </c>
      <c r="AE138" s="947"/>
    </row>
    <row r="139" s="220" customFormat="1" ht="135" spans="1:31">
      <c r="A139" s="917"/>
      <c r="B139" s="344"/>
      <c r="C139" s="282" t="s">
        <v>389</v>
      </c>
      <c r="D139" s="283" t="s">
        <v>390</v>
      </c>
      <c r="E139" s="284" t="s">
        <v>85</v>
      </c>
      <c r="F139" s="285" t="s">
        <v>391</v>
      </c>
      <c r="G139" s="285" t="s">
        <v>21</v>
      </c>
      <c r="H139" s="285" t="s">
        <v>21</v>
      </c>
      <c r="I139" s="285" t="s">
        <v>264</v>
      </c>
      <c r="J139" s="282" t="s">
        <v>264</v>
      </c>
      <c r="K139" s="304"/>
      <c r="AB139" s="929" t="s">
        <v>264</v>
      </c>
      <c r="AC139" s="929" t="s">
        <v>392</v>
      </c>
      <c r="AE139" s="929"/>
    </row>
    <row r="140" ht="24" spans="1:22">
      <c r="A140" s="183" t="s">
        <v>393</v>
      </c>
      <c r="B140" s="183">
        <v>132</v>
      </c>
      <c r="C140" s="183" t="s">
        <v>394</v>
      </c>
      <c r="D140" s="228" t="s">
        <v>395</v>
      </c>
      <c r="E140" s="183"/>
      <c r="F140" s="183">
        <v>334100</v>
      </c>
      <c r="G140" s="233">
        <v>2020.5</v>
      </c>
      <c r="H140" s="233">
        <v>2022.6</v>
      </c>
      <c r="I140" s="183" t="s">
        <v>137</v>
      </c>
      <c r="J140" s="183" t="s">
        <v>121</v>
      </c>
      <c r="K140" s="261"/>
      <c r="P140" s="11">
        <v>4.08</v>
      </c>
      <c r="V140" s="11">
        <v>1</v>
      </c>
    </row>
    <row r="141" ht="36" spans="1:22">
      <c r="A141" s="183"/>
      <c r="B141" s="183">
        <v>133</v>
      </c>
      <c r="C141" s="236" t="s">
        <v>396</v>
      </c>
      <c r="D141" s="228" t="s">
        <v>397</v>
      </c>
      <c r="E141" s="183" t="s">
        <v>10</v>
      </c>
      <c r="F141" s="237">
        <v>30000</v>
      </c>
      <c r="G141" s="84" t="s">
        <v>21</v>
      </c>
      <c r="H141" s="84" t="s">
        <v>21</v>
      </c>
      <c r="I141" s="328" t="s">
        <v>398</v>
      </c>
      <c r="J141" s="183" t="s">
        <v>54</v>
      </c>
      <c r="K141" s="261"/>
      <c r="V141" s="11">
        <v>1</v>
      </c>
    </row>
    <row r="142" ht="24" spans="1:29">
      <c r="A142" s="183"/>
      <c r="B142" s="183">
        <v>134</v>
      </c>
      <c r="C142" s="183" t="s">
        <v>399</v>
      </c>
      <c r="D142" s="228" t="s">
        <v>400</v>
      </c>
      <c r="E142" s="183" t="s">
        <v>10</v>
      </c>
      <c r="F142" s="239">
        <v>55476</v>
      </c>
      <c r="G142" s="344" t="s">
        <v>401</v>
      </c>
      <c r="H142" s="346">
        <v>2022.6</v>
      </c>
      <c r="I142" s="183" t="s">
        <v>232</v>
      </c>
      <c r="J142" s="183" t="s">
        <v>24</v>
      </c>
      <c r="K142" s="261"/>
      <c r="P142" s="11">
        <v>1.468</v>
      </c>
      <c r="V142" s="11">
        <v>1</v>
      </c>
      <c r="AB142" s="261" t="s">
        <v>24</v>
      </c>
      <c r="AC142" s="310" t="s">
        <v>402</v>
      </c>
    </row>
    <row r="143" ht="36" spans="1:28">
      <c r="A143" s="183"/>
      <c r="B143" s="183">
        <v>135</v>
      </c>
      <c r="C143" s="84" t="s">
        <v>403</v>
      </c>
      <c r="D143" s="84" t="s">
        <v>404</v>
      </c>
      <c r="E143" s="183" t="s">
        <v>10</v>
      </c>
      <c r="F143" s="314">
        <v>24940</v>
      </c>
      <c r="G143" s="153">
        <v>2020.12</v>
      </c>
      <c r="H143" s="153">
        <v>2022.12</v>
      </c>
      <c r="I143" s="941" t="s">
        <v>366</v>
      </c>
      <c r="J143" s="84" t="s">
        <v>273</v>
      </c>
      <c r="K143" s="84" t="s">
        <v>273</v>
      </c>
      <c r="L143" s="84" t="s">
        <v>273</v>
      </c>
      <c r="M143" s="84" t="s">
        <v>273</v>
      </c>
      <c r="N143" s="84" t="s">
        <v>273</v>
      </c>
      <c r="O143" s="84" t="s">
        <v>273</v>
      </c>
      <c r="P143" s="84" t="s">
        <v>273</v>
      </c>
      <c r="Q143" s="84" t="s">
        <v>273</v>
      </c>
      <c r="R143" s="84" t="s">
        <v>273</v>
      </c>
      <c r="S143" s="84" t="s">
        <v>273</v>
      </c>
      <c r="T143" s="84" t="s">
        <v>273</v>
      </c>
      <c r="U143" s="84" t="s">
        <v>273</v>
      </c>
      <c r="V143" s="84" t="s">
        <v>273</v>
      </c>
      <c r="W143" s="84" t="s">
        <v>273</v>
      </c>
      <c r="X143" s="84" t="s">
        <v>273</v>
      </c>
      <c r="Y143" s="84" t="s">
        <v>273</v>
      </c>
      <c r="Z143" s="84" t="s">
        <v>273</v>
      </c>
      <c r="AA143" s="84" t="s">
        <v>273</v>
      </c>
      <c r="AB143" s="84" t="s">
        <v>273</v>
      </c>
    </row>
    <row r="144" s="874" customFormat="1" ht="54" spans="1:31">
      <c r="A144" s="183" t="s">
        <v>405</v>
      </c>
      <c r="B144" s="885">
        <v>136</v>
      </c>
      <c r="C144" s="931" t="s">
        <v>406</v>
      </c>
      <c r="D144" s="931" t="s">
        <v>407</v>
      </c>
      <c r="E144" s="885" t="s">
        <v>10</v>
      </c>
      <c r="F144" s="932">
        <v>100000</v>
      </c>
      <c r="G144" s="933">
        <v>2022.12</v>
      </c>
      <c r="H144" s="933">
        <v>2025.12</v>
      </c>
      <c r="I144" s="943" t="s">
        <v>21</v>
      </c>
      <c r="J144" s="885" t="s">
        <v>47</v>
      </c>
      <c r="K144" s="898"/>
      <c r="V144" s="874">
        <v>1</v>
      </c>
      <c r="AB144" s="900" t="s">
        <v>408</v>
      </c>
      <c r="AC144" s="900" t="s">
        <v>409</v>
      </c>
      <c r="AE144" s="900"/>
    </row>
    <row r="145" ht="24" spans="1:22">
      <c r="A145" s="183"/>
      <c r="B145" s="183">
        <v>137</v>
      </c>
      <c r="C145" s="183" t="s">
        <v>410</v>
      </c>
      <c r="D145" s="183" t="s">
        <v>411</v>
      </c>
      <c r="E145" s="183" t="s">
        <v>10</v>
      </c>
      <c r="F145" s="237">
        <v>100000</v>
      </c>
      <c r="G145" s="237">
        <v>2022</v>
      </c>
      <c r="H145" s="317">
        <v>2025</v>
      </c>
      <c r="I145" s="237" t="s">
        <v>21</v>
      </c>
      <c r="J145" s="183" t="s">
        <v>47</v>
      </c>
      <c r="K145" s="261"/>
      <c r="V145" s="11">
        <v>1</v>
      </c>
    </row>
    <row r="146" ht="24" spans="1:22">
      <c r="A146" s="183"/>
      <c r="B146" s="183">
        <v>138</v>
      </c>
      <c r="C146" s="183" t="s">
        <v>412</v>
      </c>
      <c r="D146" s="183" t="s">
        <v>413</v>
      </c>
      <c r="E146" s="183" t="s">
        <v>10</v>
      </c>
      <c r="F146" s="183">
        <v>21000</v>
      </c>
      <c r="G146" s="183">
        <v>2021</v>
      </c>
      <c r="H146" s="183">
        <v>2023</v>
      </c>
      <c r="I146" s="183" t="s">
        <v>133</v>
      </c>
      <c r="J146" s="183" t="s">
        <v>47</v>
      </c>
      <c r="K146" s="261"/>
      <c r="V146" s="11">
        <v>1</v>
      </c>
    </row>
    <row r="147" spans="1:28">
      <c r="A147" s="183"/>
      <c r="B147" s="183">
        <v>139</v>
      </c>
      <c r="C147" s="183" t="s">
        <v>414</v>
      </c>
      <c r="D147" s="183" t="s">
        <v>415</v>
      </c>
      <c r="E147" s="183" t="s">
        <v>10</v>
      </c>
      <c r="F147" s="183">
        <v>14000</v>
      </c>
      <c r="G147" s="344">
        <v>2021</v>
      </c>
      <c r="H147" s="344">
        <v>2023</v>
      </c>
      <c r="I147" s="183" t="s">
        <v>133</v>
      </c>
      <c r="J147" s="183" t="s">
        <v>47</v>
      </c>
      <c r="K147" s="261"/>
      <c r="V147" s="11">
        <v>1</v>
      </c>
      <c r="AB147" s="12" t="s">
        <v>408</v>
      </c>
    </row>
    <row r="148" ht="24" spans="1:22">
      <c r="A148" s="183"/>
      <c r="B148" s="183">
        <v>140</v>
      </c>
      <c r="C148" s="277" t="s">
        <v>416</v>
      </c>
      <c r="D148" s="277" t="s">
        <v>417</v>
      </c>
      <c r="E148" s="183" t="s">
        <v>10</v>
      </c>
      <c r="F148" s="239">
        <v>675</v>
      </c>
      <c r="G148" s="183">
        <v>2021.1</v>
      </c>
      <c r="H148" s="183">
        <v>2021.6</v>
      </c>
      <c r="I148" s="183" t="s">
        <v>137</v>
      </c>
      <c r="J148" s="183" t="s">
        <v>121</v>
      </c>
      <c r="K148" s="261"/>
      <c r="V148" s="11">
        <f>-S151</f>
        <v>0</v>
      </c>
    </row>
    <row r="149" spans="1:22">
      <c r="A149" s="183"/>
      <c r="B149" s="183">
        <v>141</v>
      </c>
      <c r="C149" s="236" t="s">
        <v>418</v>
      </c>
      <c r="D149" s="236" t="s">
        <v>419</v>
      </c>
      <c r="E149" s="183" t="s">
        <v>10</v>
      </c>
      <c r="F149" s="278">
        <v>200000</v>
      </c>
      <c r="G149" s="317">
        <v>2021.12</v>
      </c>
      <c r="H149" s="317">
        <v>2024.12</v>
      </c>
      <c r="I149" s="329" t="s">
        <v>21</v>
      </c>
      <c r="J149" s="183" t="s">
        <v>278</v>
      </c>
      <c r="K149" s="261"/>
      <c r="V149" s="11">
        <v>1</v>
      </c>
    </row>
    <row r="150" ht="36" spans="1:28">
      <c r="A150" s="183"/>
      <c r="B150" s="183">
        <v>142</v>
      </c>
      <c r="C150" s="183" t="s">
        <v>420</v>
      </c>
      <c r="D150" s="228" t="s">
        <v>421</v>
      </c>
      <c r="E150" s="183" t="s">
        <v>10</v>
      </c>
      <c r="F150" s="278">
        <v>23000</v>
      </c>
      <c r="G150" s="183">
        <v>2021.2</v>
      </c>
      <c r="H150" s="317">
        <v>2023.12</v>
      </c>
      <c r="I150" s="85" t="s">
        <v>422</v>
      </c>
      <c r="J150" s="183" t="s">
        <v>38</v>
      </c>
      <c r="K150" s="183" t="s">
        <v>38</v>
      </c>
      <c r="L150" s="183" t="s">
        <v>38</v>
      </c>
      <c r="M150" s="183" t="s">
        <v>38</v>
      </c>
      <c r="N150" s="183" t="s">
        <v>38</v>
      </c>
      <c r="O150" s="183" t="s">
        <v>38</v>
      </c>
      <c r="P150" s="183" t="s">
        <v>38</v>
      </c>
      <c r="Q150" s="183" t="s">
        <v>38</v>
      </c>
      <c r="R150" s="183" t="s">
        <v>38</v>
      </c>
      <c r="S150" s="183" t="s">
        <v>38</v>
      </c>
      <c r="T150" s="183" t="s">
        <v>38</v>
      </c>
      <c r="U150" s="183" t="s">
        <v>38</v>
      </c>
      <c r="V150" s="183" t="s">
        <v>38</v>
      </c>
      <c r="W150" s="183" t="s">
        <v>38</v>
      </c>
      <c r="X150" s="183" t="s">
        <v>38</v>
      </c>
      <c r="Y150" s="183" t="s">
        <v>38</v>
      </c>
      <c r="Z150" s="183" t="s">
        <v>38</v>
      </c>
      <c r="AA150" s="183" t="s">
        <v>38</v>
      </c>
      <c r="AB150" s="183" t="s">
        <v>38</v>
      </c>
    </row>
    <row r="151" ht="24" spans="1:22">
      <c r="A151" s="183"/>
      <c r="B151" s="183">
        <v>143</v>
      </c>
      <c r="C151" s="183" t="s">
        <v>423</v>
      </c>
      <c r="D151" s="228" t="s">
        <v>424</v>
      </c>
      <c r="E151" s="183" t="s">
        <v>10</v>
      </c>
      <c r="F151" s="278">
        <v>8000</v>
      </c>
      <c r="G151" s="183">
        <v>2021.11</v>
      </c>
      <c r="H151" s="317">
        <v>2023.12</v>
      </c>
      <c r="I151" s="84" t="s">
        <v>21</v>
      </c>
      <c r="J151" s="183" t="s">
        <v>248</v>
      </c>
      <c r="K151" s="261"/>
      <c r="V151" s="11">
        <v>1</v>
      </c>
    </row>
    <row r="152" ht="36" spans="1:28">
      <c r="A152" s="183" t="s">
        <v>425</v>
      </c>
      <c r="B152" s="183">
        <v>144</v>
      </c>
      <c r="C152" s="228" t="s">
        <v>426</v>
      </c>
      <c r="D152" s="363" t="s">
        <v>427</v>
      </c>
      <c r="E152" s="183" t="s">
        <v>10</v>
      </c>
      <c r="F152" s="251" t="s">
        <v>21</v>
      </c>
      <c r="G152" s="183">
        <v>2021.1</v>
      </c>
      <c r="H152" s="183">
        <v>2025.12</v>
      </c>
      <c r="I152" s="183" t="s">
        <v>428</v>
      </c>
      <c r="J152" s="85" t="s">
        <v>429</v>
      </c>
      <c r="K152" s="84" t="s">
        <v>110</v>
      </c>
      <c r="L152" s="84" t="s">
        <v>110</v>
      </c>
      <c r="M152" s="84" t="s">
        <v>110</v>
      </c>
      <c r="N152" s="84" t="s">
        <v>110</v>
      </c>
      <c r="O152" s="84" t="s">
        <v>110</v>
      </c>
      <c r="P152" s="84" t="s">
        <v>110</v>
      </c>
      <c r="Q152" s="84" t="s">
        <v>110</v>
      </c>
      <c r="R152" s="84" t="s">
        <v>110</v>
      </c>
      <c r="S152" s="84" t="s">
        <v>110</v>
      </c>
      <c r="T152" s="84" t="s">
        <v>110</v>
      </c>
      <c r="U152" s="84" t="s">
        <v>110</v>
      </c>
      <c r="V152" s="84" t="s">
        <v>110</v>
      </c>
      <c r="W152" s="84" t="s">
        <v>110</v>
      </c>
      <c r="X152" s="84" t="s">
        <v>110</v>
      </c>
      <c r="Y152" s="84" t="s">
        <v>110</v>
      </c>
      <c r="Z152" s="84" t="s">
        <v>110</v>
      </c>
      <c r="AA152" s="84" t="s">
        <v>110</v>
      </c>
      <c r="AB152" s="84" t="s">
        <v>110</v>
      </c>
    </row>
    <row r="153" s="39" customFormat="1" ht="40.5" spans="1:31">
      <c r="A153" s="137"/>
      <c r="B153" s="137">
        <v>145</v>
      </c>
      <c r="C153" s="137" t="s">
        <v>430</v>
      </c>
      <c r="D153" s="282" t="s">
        <v>431</v>
      </c>
      <c r="E153" s="137" t="s">
        <v>11</v>
      </c>
      <c r="F153" s="243" t="s">
        <v>21</v>
      </c>
      <c r="G153" s="137">
        <v>2021</v>
      </c>
      <c r="H153" s="137">
        <v>2023</v>
      </c>
      <c r="I153" s="137" t="s">
        <v>353</v>
      </c>
      <c r="J153" s="265" t="s">
        <v>47</v>
      </c>
      <c r="K153" s="331"/>
      <c r="AB153" s="198" t="s">
        <v>48</v>
      </c>
      <c r="AC153" s="198" t="s">
        <v>432</v>
      </c>
      <c r="AE153" s="198"/>
    </row>
    <row r="154" spans="1:11">
      <c r="A154" s="183"/>
      <c r="B154" s="183">
        <v>146</v>
      </c>
      <c r="C154" s="248" t="s">
        <v>433</v>
      </c>
      <c r="D154" s="248" t="s">
        <v>434</v>
      </c>
      <c r="E154" s="248" t="s">
        <v>11</v>
      </c>
      <c r="F154" s="323" t="s">
        <v>21</v>
      </c>
      <c r="G154" s="248">
        <v>2021</v>
      </c>
      <c r="H154" s="248">
        <v>2023</v>
      </c>
      <c r="I154" s="248" t="s">
        <v>311</v>
      </c>
      <c r="J154" s="837" t="s">
        <v>59</v>
      </c>
      <c r="K154" s="838"/>
    </row>
    <row r="155" ht="36" spans="1:20">
      <c r="A155" s="289" t="s">
        <v>435</v>
      </c>
      <c r="B155" s="183">
        <v>147</v>
      </c>
      <c r="C155" s="183" t="s">
        <v>436</v>
      </c>
      <c r="D155" s="228" t="s">
        <v>437</v>
      </c>
      <c r="E155" s="183" t="s">
        <v>10</v>
      </c>
      <c r="F155" s="183">
        <v>59000</v>
      </c>
      <c r="G155" s="233">
        <v>2020.1</v>
      </c>
      <c r="H155" s="233">
        <v>2023.1</v>
      </c>
      <c r="I155" s="80" t="s">
        <v>438</v>
      </c>
      <c r="J155" s="183" t="s">
        <v>47</v>
      </c>
      <c r="K155" s="261"/>
      <c r="T155" s="11">
        <v>1</v>
      </c>
    </row>
    <row r="156" ht="24" spans="1:20">
      <c r="A156" s="292"/>
      <c r="B156" s="183">
        <v>148</v>
      </c>
      <c r="C156" s="228" t="s">
        <v>439</v>
      </c>
      <c r="D156" s="228" t="s">
        <v>440</v>
      </c>
      <c r="E156" s="183" t="s">
        <v>10</v>
      </c>
      <c r="F156" s="239">
        <v>10000</v>
      </c>
      <c r="G156" s="183" t="s">
        <v>21</v>
      </c>
      <c r="H156" s="183" t="s">
        <v>21</v>
      </c>
      <c r="I156" s="183" t="s">
        <v>311</v>
      </c>
      <c r="J156" s="183" t="s">
        <v>59</v>
      </c>
      <c r="K156" s="261"/>
      <c r="T156" s="11">
        <v>1</v>
      </c>
    </row>
    <row r="157" ht="36" spans="1:20">
      <c r="A157" s="292"/>
      <c r="B157" s="183">
        <v>149</v>
      </c>
      <c r="C157" s="183" t="s">
        <v>441</v>
      </c>
      <c r="D157" s="228" t="s">
        <v>442</v>
      </c>
      <c r="E157" s="183" t="s">
        <v>10</v>
      </c>
      <c r="F157" s="239">
        <v>22000</v>
      </c>
      <c r="G157" s="233" t="s">
        <v>21</v>
      </c>
      <c r="H157" s="233" t="s">
        <v>21</v>
      </c>
      <c r="I157" s="183" t="s">
        <v>277</v>
      </c>
      <c r="J157" s="233" t="s">
        <v>278</v>
      </c>
      <c r="K157" s="305"/>
      <c r="T157" s="11">
        <v>4</v>
      </c>
    </row>
    <row r="158" ht="24" spans="1:28">
      <c r="A158" s="292"/>
      <c r="B158" s="183">
        <v>150</v>
      </c>
      <c r="C158" s="228" t="s">
        <v>443</v>
      </c>
      <c r="D158" s="363" t="s">
        <v>444</v>
      </c>
      <c r="E158" s="183" t="s">
        <v>10</v>
      </c>
      <c r="F158" s="509">
        <v>800</v>
      </c>
      <c r="G158" s="317" t="s">
        <v>192</v>
      </c>
      <c r="H158" s="344">
        <v>2021</v>
      </c>
      <c r="I158" s="183" t="s">
        <v>37</v>
      </c>
      <c r="J158" s="183" t="s">
        <v>445</v>
      </c>
      <c r="K158" s="261"/>
      <c r="T158" s="11">
        <v>1</v>
      </c>
      <c r="AB158" s="183" t="s">
        <v>38</v>
      </c>
    </row>
    <row r="159" spans="1:21">
      <c r="A159" s="292"/>
      <c r="B159" s="183">
        <v>151</v>
      </c>
      <c r="C159" s="248" t="s">
        <v>446</v>
      </c>
      <c r="D159" s="248" t="s">
        <v>447</v>
      </c>
      <c r="E159" s="248" t="s">
        <v>11</v>
      </c>
      <c r="F159" s="251" t="s">
        <v>21</v>
      </c>
      <c r="G159" s="248">
        <v>2021</v>
      </c>
      <c r="H159" s="248">
        <v>2023</v>
      </c>
      <c r="I159" s="248" t="s">
        <v>311</v>
      </c>
      <c r="J159" s="248" t="s">
        <v>59</v>
      </c>
      <c r="K159" s="263"/>
      <c r="U159" s="11">
        <v>1</v>
      </c>
    </row>
    <row r="160" spans="1:21">
      <c r="A160" s="292"/>
      <c r="B160" s="183">
        <v>152</v>
      </c>
      <c r="C160" s="248" t="s">
        <v>448</v>
      </c>
      <c r="D160" s="248" t="s">
        <v>449</v>
      </c>
      <c r="E160" s="248" t="s">
        <v>11</v>
      </c>
      <c r="F160" s="251" t="s">
        <v>21</v>
      </c>
      <c r="G160" s="248">
        <v>2021</v>
      </c>
      <c r="H160" s="248">
        <v>2023</v>
      </c>
      <c r="I160" s="248" t="s">
        <v>311</v>
      </c>
      <c r="J160" s="248" t="s">
        <v>59</v>
      </c>
      <c r="K160" s="263"/>
      <c r="U160" s="11">
        <v>1</v>
      </c>
    </row>
    <row r="161" customFormat="1" ht="135" spans="1:31">
      <c r="A161" s="292"/>
      <c r="B161" s="344"/>
      <c r="C161" s="282" t="s">
        <v>450</v>
      </c>
      <c r="D161" s="282" t="s">
        <v>451</v>
      </c>
      <c r="E161" s="282" t="s">
        <v>10</v>
      </c>
      <c r="F161" s="284">
        <v>4478</v>
      </c>
      <c r="G161" s="282" t="s">
        <v>21</v>
      </c>
      <c r="H161" s="282" t="s">
        <v>21</v>
      </c>
      <c r="I161" s="282" t="s">
        <v>264</v>
      </c>
      <c r="J161" s="282" t="s">
        <v>264</v>
      </c>
      <c r="K161" s="944"/>
      <c r="L161" s="220"/>
      <c r="M161" s="220"/>
      <c r="N161" s="220"/>
      <c r="O161" s="220"/>
      <c r="P161" s="220"/>
      <c r="Q161" s="220"/>
      <c r="R161" s="220"/>
      <c r="S161" s="220"/>
      <c r="T161" s="220"/>
      <c r="U161" s="220"/>
      <c r="V161" s="220"/>
      <c r="W161" s="220"/>
      <c r="X161" s="220"/>
      <c r="Y161" s="220"/>
      <c r="Z161" s="220"/>
      <c r="AA161" s="220"/>
      <c r="AB161" s="929" t="s">
        <v>264</v>
      </c>
      <c r="AC161" s="929" t="s">
        <v>452</v>
      </c>
      <c r="AE161" s="2"/>
    </row>
    <row r="162" s="220" customFormat="1" ht="135" spans="1:31">
      <c r="A162" s="917"/>
      <c r="B162" s="344"/>
      <c r="C162" s="934" t="s">
        <v>453</v>
      </c>
      <c r="D162" s="934" t="s">
        <v>454</v>
      </c>
      <c r="E162" s="282" t="s">
        <v>10</v>
      </c>
      <c r="F162" s="934">
        <v>2150</v>
      </c>
      <c r="G162" s="282" t="s">
        <v>21</v>
      </c>
      <c r="H162" s="282" t="s">
        <v>21</v>
      </c>
      <c r="I162" s="282" t="s">
        <v>264</v>
      </c>
      <c r="J162" s="282" t="s">
        <v>264</v>
      </c>
      <c r="K162" s="944"/>
      <c r="AB162" s="929" t="s">
        <v>264</v>
      </c>
      <c r="AC162" s="929" t="s">
        <v>455</v>
      </c>
      <c r="AE162" s="929"/>
    </row>
    <row r="163" ht="24" spans="1:19">
      <c r="A163" s="183" t="s">
        <v>456</v>
      </c>
      <c r="B163" s="183">
        <v>153</v>
      </c>
      <c r="C163" s="829" t="s">
        <v>457</v>
      </c>
      <c r="D163" s="248" t="s">
        <v>458</v>
      </c>
      <c r="E163" s="250" t="s">
        <v>11</v>
      </c>
      <c r="F163" s="251" t="s">
        <v>21</v>
      </c>
      <c r="G163" s="248">
        <v>2021</v>
      </c>
      <c r="H163" s="248">
        <v>2023</v>
      </c>
      <c r="I163" s="248" t="s">
        <v>353</v>
      </c>
      <c r="J163" s="250" t="s">
        <v>47</v>
      </c>
      <c r="K163" s="839"/>
      <c r="S163" s="11">
        <v>3</v>
      </c>
    </row>
    <row r="164" spans="1:11">
      <c r="A164" s="183"/>
      <c r="B164" s="183">
        <v>154</v>
      </c>
      <c r="C164" s="830"/>
      <c r="D164" s="248" t="s">
        <v>459</v>
      </c>
      <c r="E164" s="250" t="s">
        <v>11</v>
      </c>
      <c r="F164" s="251" t="s">
        <v>21</v>
      </c>
      <c r="G164" s="248">
        <v>2021</v>
      </c>
      <c r="H164" s="248">
        <v>2023</v>
      </c>
      <c r="I164" s="248" t="s">
        <v>311</v>
      </c>
      <c r="J164" s="250" t="s">
        <v>59</v>
      </c>
      <c r="K164" s="839"/>
    </row>
    <row r="165" s="874" customFormat="1" ht="36" spans="1:31">
      <c r="A165" s="885"/>
      <c r="B165" s="885">
        <v>155</v>
      </c>
      <c r="C165" s="289" t="s">
        <v>460</v>
      </c>
      <c r="D165" s="895" t="s">
        <v>461</v>
      </c>
      <c r="E165" s="895" t="s">
        <v>10</v>
      </c>
      <c r="F165" s="935">
        <v>28000</v>
      </c>
      <c r="G165" s="885" t="s">
        <v>462</v>
      </c>
      <c r="H165" s="885" t="s">
        <v>463</v>
      </c>
      <c r="I165" s="933" t="s">
        <v>464</v>
      </c>
      <c r="J165" s="895" t="s">
        <v>465</v>
      </c>
      <c r="K165" s="945"/>
      <c r="W165" s="874">
        <v>7</v>
      </c>
      <c r="AB165" s="900" t="s">
        <v>464</v>
      </c>
      <c r="AC165" s="900" t="s">
        <v>466</v>
      </c>
      <c r="AE165" s="900"/>
    </row>
    <row r="166" ht="36" spans="1:24">
      <c r="A166" s="183"/>
      <c r="B166" s="183">
        <v>156</v>
      </c>
      <c r="C166" s="292"/>
      <c r="D166" s="257" t="s">
        <v>467</v>
      </c>
      <c r="E166" s="250" t="s">
        <v>11</v>
      </c>
      <c r="F166" s="251" t="s">
        <v>21</v>
      </c>
      <c r="G166" s="251" t="s">
        <v>21</v>
      </c>
      <c r="H166" s="251" t="s">
        <v>21</v>
      </c>
      <c r="I166" s="248" t="s">
        <v>468</v>
      </c>
      <c r="J166" s="257" t="s">
        <v>47</v>
      </c>
      <c r="K166" s="23"/>
      <c r="X166" s="11">
        <v>8</v>
      </c>
    </row>
    <row r="167" spans="1:18">
      <c r="A167" s="183"/>
      <c r="B167" s="183">
        <v>157</v>
      </c>
      <c r="C167" s="248" t="s">
        <v>469</v>
      </c>
      <c r="D167" s="257" t="s">
        <v>470</v>
      </c>
      <c r="E167" s="250" t="s">
        <v>11</v>
      </c>
      <c r="F167" s="251" t="s">
        <v>21</v>
      </c>
      <c r="G167" s="251" t="s">
        <v>21</v>
      </c>
      <c r="H167" s="251" t="s">
        <v>21</v>
      </c>
      <c r="I167" s="248" t="s">
        <v>133</v>
      </c>
      <c r="J167" s="257" t="s">
        <v>59</v>
      </c>
      <c r="K167" s="23"/>
      <c r="R167" s="11">
        <v>3</v>
      </c>
    </row>
    <row r="168" ht="27" spans="1:29">
      <c r="A168" s="183"/>
      <c r="B168" s="289">
        <v>158</v>
      </c>
      <c r="C168" s="829" t="s">
        <v>471</v>
      </c>
      <c r="D168" s="936" t="s">
        <v>472</v>
      </c>
      <c r="E168" s="325" t="s">
        <v>11</v>
      </c>
      <c r="F168" s="832" t="s">
        <v>21</v>
      </c>
      <c r="G168" s="832" t="s">
        <v>21</v>
      </c>
      <c r="H168" s="832" t="s">
        <v>21</v>
      </c>
      <c r="I168" s="829" t="s">
        <v>133</v>
      </c>
      <c r="J168" s="831" t="s">
        <v>47</v>
      </c>
      <c r="K168" s="23"/>
      <c r="S168" s="11">
        <v>10</v>
      </c>
      <c r="AB168" s="12" t="s">
        <v>110</v>
      </c>
      <c r="AC168" s="12" t="s">
        <v>473</v>
      </c>
    </row>
    <row r="169" s="220" customFormat="1" ht="24" spans="1:31">
      <c r="A169" s="344"/>
      <c r="B169" s="916"/>
      <c r="C169" s="258" t="s">
        <v>340</v>
      </c>
      <c r="D169" s="258" t="s">
        <v>341</v>
      </c>
      <c r="E169" s="258" t="s">
        <v>10</v>
      </c>
      <c r="F169" s="258">
        <v>33385</v>
      </c>
      <c r="G169" s="258" t="s">
        <v>21</v>
      </c>
      <c r="H169" s="258" t="s">
        <v>21</v>
      </c>
      <c r="I169" s="258" t="s">
        <v>219</v>
      </c>
      <c r="J169" s="916" t="s">
        <v>110</v>
      </c>
      <c r="K169" s="916" t="s">
        <v>110</v>
      </c>
      <c r="L169" s="916" t="s">
        <v>110</v>
      </c>
      <c r="M169" s="916" t="s">
        <v>110</v>
      </c>
      <c r="N169" s="916" t="s">
        <v>110</v>
      </c>
      <c r="O169" s="916" t="s">
        <v>110</v>
      </c>
      <c r="P169" s="916" t="s">
        <v>110</v>
      </c>
      <c r="Q169" s="916" t="s">
        <v>110</v>
      </c>
      <c r="R169" s="916" t="s">
        <v>110</v>
      </c>
      <c r="S169" s="916" t="s">
        <v>110</v>
      </c>
      <c r="T169" s="916" t="s">
        <v>110</v>
      </c>
      <c r="U169" s="916" t="s">
        <v>110</v>
      </c>
      <c r="V169" s="916" t="s">
        <v>110</v>
      </c>
      <c r="W169" s="916" t="s">
        <v>110</v>
      </c>
      <c r="X169" s="916" t="s">
        <v>110</v>
      </c>
      <c r="Y169" s="916" t="s">
        <v>110</v>
      </c>
      <c r="Z169" s="916" t="s">
        <v>110</v>
      </c>
      <c r="AA169" s="916" t="s">
        <v>110</v>
      </c>
      <c r="AB169" s="916" t="s">
        <v>110</v>
      </c>
      <c r="AC169" s="929" t="s">
        <v>386</v>
      </c>
      <c r="AE169" s="929"/>
    </row>
    <row r="170" spans="1:11">
      <c r="A170" s="226" t="s">
        <v>474</v>
      </c>
      <c r="B170" s="226"/>
      <c r="C170" s="226"/>
      <c r="D170" s="226"/>
      <c r="E170" s="226"/>
      <c r="F170" s="226"/>
      <c r="G170" s="226"/>
      <c r="H170" s="226"/>
      <c r="I170" s="226"/>
      <c r="J170" s="226"/>
      <c r="K170" s="226"/>
    </row>
    <row r="171" spans="1:11">
      <c r="A171" s="334" t="s">
        <v>475</v>
      </c>
      <c r="B171" s="335"/>
      <c r="C171" s="335"/>
      <c r="D171" s="335"/>
      <c r="E171" s="335"/>
      <c r="F171" s="335"/>
      <c r="G171" s="335"/>
      <c r="H171" s="335"/>
      <c r="I171" s="335"/>
      <c r="J171" s="822"/>
      <c r="K171" s="226"/>
    </row>
    <row r="172" ht="36" spans="1:10">
      <c r="A172" s="183" t="s">
        <v>476</v>
      </c>
      <c r="B172" s="183">
        <v>159</v>
      </c>
      <c r="C172" s="136" t="s">
        <v>477</v>
      </c>
      <c r="D172" s="136" t="s">
        <v>478</v>
      </c>
      <c r="E172" s="183" t="s">
        <v>85</v>
      </c>
      <c r="F172" s="369">
        <v>150000</v>
      </c>
      <c r="G172" s="369">
        <v>2012</v>
      </c>
      <c r="H172" s="233">
        <v>2022</v>
      </c>
      <c r="I172" s="183" t="s">
        <v>479</v>
      </c>
      <c r="J172" s="183" t="s">
        <v>110</v>
      </c>
    </row>
    <row r="173" ht="24" spans="1:10">
      <c r="A173" s="289" t="s">
        <v>480</v>
      </c>
      <c r="B173" s="183">
        <v>160</v>
      </c>
      <c r="C173" s="288" t="s">
        <v>481</v>
      </c>
      <c r="D173" s="288" t="s">
        <v>482</v>
      </c>
      <c r="E173" s="183" t="s">
        <v>10</v>
      </c>
      <c r="F173" s="233">
        <v>8000</v>
      </c>
      <c r="G173" s="369">
        <v>2023</v>
      </c>
      <c r="H173" s="233">
        <v>2025</v>
      </c>
      <c r="I173" s="183" t="s">
        <v>277</v>
      </c>
      <c r="J173" s="183" t="s">
        <v>278</v>
      </c>
    </row>
    <row r="174" s="874" customFormat="1" ht="36" spans="1:31">
      <c r="A174" s="894"/>
      <c r="B174" s="885">
        <v>161</v>
      </c>
      <c r="C174" s="885" t="s">
        <v>483</v>
      </c>
      <c r="D174" s="895" t="s">
        <v>484</v>
      </c>
      <c r="E174" s="885" t="s">
        <v>10</v>
      </c>
      <c r="F174" s="897">
        <v>5000</v>
      </c>
      <c r="G174" s="897">
        <v>2021</v>
      </c>
      <c r="H174" s="897">
        <v>2023</v>
      </c>
      <c r="I174" s="885" t="s">
        <v>21</v>
      </c>
      <c r="J174" s="885" t="s">
        <v>273</v>
      </c>
      <c r="K174" s="885" t="s">
        <v>273</v>
      </c>
      <c r="L174" s="885" t="s">
        <v>273</v>
      </c>
      <c r="M174" s="885" t="s">
        <v>273</v>
      </c>
      <c r="N174" s="885" t="s">
        <v>273</v>
      </c>
      <c r="O174" s="885" t="s">
        <v>273</v>
      </c>
      <c r="P174" s="885" t="s">
        <v>273</v>
      </c>
      <c r="Q174" s="885" t="s">
        <v>273</v>
      </c>
      <c r="R174" s="885" t="s">
        <v>273</v>
      </c>
      <c r="S174" s="885" t="s">
        <v>273</v>
      </c>
      <c r="T174" s="885" t="s">
        <v>273</v>
      </c>
      <c r="U174" s="885" t="s">
        <v>273</v>
      </c>
      <c r="V174" s="885" t="s">
        <v>273</v>
      </c>
      <c r="W174" s="885" t="s">
        <v>273</v>
      </c>
      <c r="X174" s="885" t="s">
        <v>273</v>
      </c>
      <c r="Y174" s="885" t="s">
        <v>273</v>
      </c>
      <c r="Z174" s="885" t="s">
        <v>273</v>
      </c>
      <c r="AA174" s="885" t="s">
        <v>273</v>
      </c>
      <c r="AB174" s="885" t="s">
        <v>273</v>
      </c>
      <c r="AC174" s="900" t="s">
        <v>274</v>
      </c>
      <c r="AE174" s="900"/>
    </row>
    <row r="175" ht="36" spans="1:28">
      <c r="A175" s="292"/>
      <c r="B175" s="183">
        <v>162</v>
      </c>
      <c r="C175" s="363" t="s">
        <v>485</v>
      </c>
      <c r="D175" s="363" t="s">
        <v>486</v>
      </c>
      <c r="E175" s="183" t="s">
        <v>10</v>
      </c>
      <c r="F175" s="346">
        <v>310</v>
      </c>
      <c r="G175" s="233" t="s">
        <v>21</v>
      </c>
      <c r="H175" s="233" t="s">
        <v>21</v>
      </c>
      <c r="I175" s="183" t="s">
        <v>37</v>
      </c>
      <c r="J175" s="183" t="s">
        <v>38</v>
      </c>
      <c r="K175" s="183" t="s">
        <v>38</v>
      </c>
      <c r="L175" s="183" t="s">
        <v>38</v>
      </c>
      <c r="M175" s="183" t="s">
        <v>38</v>
      </c>
      <c r="N175" s="183" t="s">
        <v>38</v>
      </c>
      <c r="O175" s="183" t="s">
        <v>38</v>
      </c>
      <c r="P175" s="183" t="s">
        <v>38</v>
      </c>
      <c r="Q175" s="183" t="s">
        <v>38</v>
      </c>
      <c r="R175" s="183" t="s">
        <v>38</v>
      </c>
      <c r="S175" s="183" t="s">
        <v>38</v>
      </c>
      <c r="T175" s="183" t="s">
        <v>38</v>
      </c>
      <c r="U175" s="183" t="s">
        <v>38</v>
      </c>
      <c r="V175" s="183" t="s">
        <v>38</v>
      </c>
      <c r="W175" s="183" t="s">
        <v>38</v>
      </c>
      <c r="X175" s="183" t="s">
        <v>38</v>
      </c>
      <c r="Y175" s="183" t="s">
        <v>38</v>
      </c>
      <c r="Z175" s="183" t="s">
        <v>38</v>
      </c>
      <c r="AA175" s="183" t="s">
        <v>38</v>
      </c>
      <c r="AB175" s="183" t="s">
        <v>38</v>
      </c>
    </row>
    <row r="176" ht="36" spans="1:28">
      <c r="A176" s="292"/>
      <c r="B176" s="183">
        <v>163</v>
      </c>
      <c r="C176" s="343" t="s">
        <v>487</v>
      </c>
      <c r="D176" s="136" t="s">
        <v>488</v>
      </c>
      <c r="E176" s="137" t="s">
        <v>10</v>
      </c>
      <c r="F176" s="285">
        <v>14000</v>
      </c>
      <c r="G176" s="285">
        <v>2020</v>
      </c>
      <c r="H176" s="233">
        <v>2023</v>
      </c>
      <c r="I176" s="183" t="s">
        <v>149</v>
      </c>
      <c r="J176" s="183" t="s">
        <v>34</v>
      </c>
      <c r="K176" s="183" t="s">
        <v>34</v>
      </c>
      <c r="L176" s="183" t="s">
        <v>34</v>
      </c>
      <c r="M176" s="183" t="s">
        <v>34</v>
      </c>
      <c r="N176" s="183" t="s">
        <v>34</v>
      </c>
      <c r="O176" s="183" t="s">
        <v>34</v>
      </c>
      <c r="P176" s="183" t="s">
        <v>34</v>
      </c>
      <c r="Q176" s="183" t="s">
        <v>34</v>
      </c>
      <c r="R176" s="183" t="s">
        <v>34</v>
      </c>
      <c r="S176" s="183" t="s">
        <v>34</v>
      </c>
      <c r="T176" s="183" t="s">
        <v>34</v>
      </c>
      <c r="U176" s="183" t="s">
        <v>34</v>
      </c>
      <c r="V176" s="183" t="s">
        <v>34</v>
      </c>
      <c r="W176" s="183" t="s">
        <v>34</v>
      </c>
      <c r="X176" s="183" t="s">
        <v>34</v>
      </c>
      <c r="Y176" s="183" t="s">
        <v>34</v>
      </c>
      <c r="Z176" s="183" t="s">
        <v>34</v>
      </c>
      <c r="AA176" s="183" t="s">
        <v>34</v>
      </c>
      <c r="AB176" s="183" t="s">
        <v>34</v>
      </c>
    </row>
    <row r="177" ht="24" spans="1:10">
      <c r="A177" s="292"/>
      <c r="B177" s="183">
        <v>164</v>
      </c>
      <c r="C177" s="236" t="s">
        <v>489</v>
      </c>
      <c r="D177" s="183" t="s">
        <v>490</v>
      </c>
      <c r="E177" s="183" t="s">
        <v>10</v>
      </c>
      <c r="F177" s="247">
        <v>13171</v>
      </c>
      <c r="G177" s="247">
        <v>2024</v>
      </c>
      <c r="H177" s="287">
        <v>2025</v>
      </c>
      <c r="I177" s="183" t="s">
        <v>262</v>
      </c>
      <c r="J177" s="183" t="s">
        <v>264</v>
      </c>
    </row>
    <row r="178" ht="24" spans="1:10">
      <c r="A178" s="292"/>
      <c r="B178" s="183">
        <v>165</v>
      </c>
      <c r="C178" s="236" t="s">
        <v>491</v>
      </c>
      <c r="D178" s="183" t="s">
        <v>492</v>
      </c>
      <c r="E178" s="183" t="s">
        <v>10</v>
      </c>
      <c r="F178" s="247">
        <v>2000</v>
      </c>
      <c r="G178" s="233" t="s">
        <v>21</v>
      </c>
      <c r="H178" s="233" t="s">
        <v>21</v>
      </c>
      <c r="I178" s="183" t="s">
        <v>277</v>
      </c>
      <c r="J178" s="183" t="s">
        <v>278</v>
      </c>
    </row>
    <row r="179" ht="24" spans="1:10">
      <c r="A179" s="292"/>
      <c r="B179" s="183">
        <v>166</v>
      </c>
      <c r="C179" s="236" t="s">
        <v>493</v>
      </c>
      <c r="D179" s="183" t="s">
        <v>494</v>
      </c>
      <c r="E179" s="183" t="s">
        <v>85</v>
      </c>
      <c r="F179" s="247">
        <v>17000</v>
      </c>
      <c r="G179" s="233">
        <v>2020</v>
      </c>
      <c r="H179" s="233">
        <v>2021</v>
      </c>
      <c r="I179" s="183" t="s">
        <v>219</v>
      </c>
      <c r="J179" s="183" t="s">
        <v>110</v>
      </c>
    </row>
    <row r="180" ht="24" spans="1:10">
      <c r="A180" s="292"/>
      <c r="B180" s="183">
        <v>167</v>
      </c>
      <c r="C180" s="236" t="s">
        <v>495</v>
      </c>
      <c r="D180" s="183" t="s">
        <v>496</v>
      </c>
      <c r="E180" s="183" t="s">
        <v>11</v>
      </c>
      <c r="F180" s="233" t="s">
        <v>21</v>
      </c>
      <c r="G180" s="233" t="s">
        <v>21</v>
      </c>
      <c r="H180" s="233" t="s">
        <v>21</v>
      </c>
      <c r="I180" s="183" t="s">
        <v>497</v>
      </c>
      <c r="J180" s="183" t="s">
        <v>47</v>
      </c>
    </row>
    <row r="181" ht="24" spans="1:10">
      <c r="A181" s="292"/>
      <c r="B181" s="183">
        <v>168</v>
      </c>
      <c r="C181" s="236" t="s">
        <v>498</v>
      </c>
      <c r="D181" s="228" t="s">
        <v>499</v>
      </c>
      <c r="E181" s="183" t="s">
        <v>11</v>
      </c>
      <c r="F181" s="233" t="s">
        <v>21</v>
      </c>
      <c r="G181" s="233" t="s">
        <v>21</v>
      </c>
      <c r="H181" s="233" t="s">
        <v>21</v>
      </c>
      <c r="I181" s="183" t="s">
        <v>497</v>
      </c>
      <c r="J181" s="183" t="s">
        <v>47</v>
      </c>
    </row>
    <row r="182" spans="1:10">
      <c r="A182" s="292"/>
      <c r="B182" s="183">
        <v>169</v>
      </c>
      <c r="C182" s="236" t="s">
        <v>500</v>
      </c>
      <c r="D182" s="68" t="s">
        <v>501</v>
      </c>
      <c r="E182" s="183" t="s">
        <v>11</v>
      </c>
      <c r="F182" s="233" t="s">
        <v>21</v>
      </c>
      <c r="G182" s="233" t="s">
        <v>21</v>
      </c>
      <c r="H182" s="233" t="s">
        <v>21</v>
      </c>
      <c r="I182" s="69" t="s">
        <v>277</v>
      </c>
      <c r="J182" s="69" t="s">
        <v>278</v>
      </c>
    </row>
    <row r="183" ht="24" spans="1:10">
      <c r="A183" s="297"/>
      <c r="B183" s="183">
        <v>170</v>
      </c>
      <c r="C183" s="236" t="s">
        <v>502</v>
      </c>
      <c r="D183" s="183" t="s">
        <v>503</v>
      </c>
      <c r="E183" s="183" t="s">
        <v>11</v>
      </c>
      <c r="F183" s="233" t="s">
        <v>21</v>
      </c>
      <c r="G183" s="233" t="s">
        <v>21</v>
      </c>
      <c r="H183" s="233" t="s">
        <v>21</v>
      </c>
      <c r="I183" s="183" t="s">
        <v>300</v>
      </c>
      <c r="J183" s="183" t="s">
        <v>59</v>
      </c>
    </row>
    <row r="184" ht="24" spans="1:10">
      <c r="A184" s="289" t="s">
        <v>504</v>
      </c>
      <c r="B184" s="183">
        <v>171</v>
      </c>
      <c r="C184" s="236" t="s">
        <v>505</v>
      </c>
      <c r="D184" s="183" t="s">
        <v>506</v>
      </c>
      <c r="E184" s="183" t="s">
        <v>10</v>
      </c>
      <c r="F184" s="233">
        <v>150000</v>
      </c>
      <c r="G184" s="233">
        <v>2021</v>
      </c>
      <c r="H184" s="233">
        <v>2025</v>
      </c>
      <c r="I184" s="183" t="s">
        <v>137</v>
      </c>
      <c r="J184" s="183" t="s">
        <v>121</v>
      </c>
    </row>
    <row r="185" ht="36" spans="1:28">
      <c r="A185" s="292"/>
      <c r="B185" s="183">
        <v>172</v>
      </c>
      <c r="C185" s="236" t="s">
        <v>507</v>
      </c>
      <c r="D185" s="183" t="s">
        <v>508</v>
      </c>
      <c r="E185" s="183" t="s">
        <v>10</v>
      </c>
      <c r="F185" s="247">
        <v>10000</v>
      </c>
      <c r="G185" s="346">
        <v>2023</v>
      </c>
      <c r="H185" s="233">
        <v>2025</v>
      </c>
      <c r="I185" s="183" t="s">
        <v>359</v>
      </c>
      <c r="J185" s="344" t="s">
        <v>360</v>
      </c>
      <c r="AB185" s="12" t="s">
        <v>361</v>
      </c>
    </row>
    <row r="186" ht="36" spans="1:10">
      <c r="A186" s="292"/>
      <c r="B186" s="289">
        <v>173</v>
      </c>
      <c r="C186" s="289" t="s">
        <v>509</v>
      </c>
      <c r="D186" s="183" t="s">
        <v>510</v>
      </c>
      <c r="E186" s="183" t="s">
        <v>10</v>
      </c>
      <c r="F186" s="233" t="s">
        <v>21</v>
      </c>
      <c r="G186" s="369">
        <v>2021</v>
      </c>
      <c r="H186" s="233">
        <v>2022</v>
      </c>
      <c r="I186" s="183" t="s">
        <v>479</v>
      </c>
      <c r="J186" s="183" t="s">
        <v>47</v>
      </c>
    </row>
    <row r="187" ht="24" spans="1:10">
      <c r="A187" s="292"/>
      <c r="B187" s="292"/>
      <c r="C187" s="292"/>
      <c r="D187" s="833" t="s">
        <v>511</v>
      </c>
      <c r="E187" s="183" t="s">
        <v>10</v>
      </c>
      <c r="F187" s="233" t="s">
        <v>21</v>
      </c>
      <c r="G187" s="369">
        <v>2023</v>
      </c>
      <c r="H187" s="233">
        <v>2024</v>
      </c>
      <c r="I187" s="183" t="s">
        <v>479</v>
      </c>
      <c r="J187" s="183" t="s">
        <v>47</v>
      </c>
    </row>
    <row r="188" ht="24" spans="1:10">
      <c r="A188" s="292"/>
      <c r="B188" s="297"/>
      <c r="C188" s="297"/>
      <c r="D188" s="833" t="s">
        <v>512</v>
      </c>
      <c r="E188" s="183" t="s">
        <v>10</v>
      </c>
      <c r="F188" s="233" t="s">
        <v>21</v>
      </c>
      <c r="G188" s="369">
        <v>2022</v>
      </c>
      <c r="H188" s="233">
        <v>2023</v>
      </c>
      <c r="I188" s="183" t="s">
        <v>479</v>
      </c>
      <c r="J188" s="183" t="s">
        <v>47</v>
      </c>
    </row>
    <row r="189" s="874" customFormat="1" ht="36" spans="1:31">
      <c r="A189" s="894"/>
      <c r="B189" s="885">
        <v>174</v>
      </c>
      <c r="C189" s="937" t="s">
        <v>513</v>
      </c>
      <c r="D189" s="938" t="s">
        <v>514</v>
      </c>
      <c r="E189" s="885" t="s">
        <v>85</v>
      </c>
      <c r="F189" s="897">
        <v>17000</v>
      </c>
      <c r="G189" s="939">
        <v>2020</v>
      </c>
      <c r="H189" s="897">
        <v>2021</v>
      </c>
      <c r="I189" s="885" t="s">
        <v>219</v>
      </c>
      <c r="J189" s="885" t="s">
        <v>110</v>
      </c>
      <c r="K189" s="885" t="s">
        <v>110</v>
      </c>
      <c r="L189" s="885" t="s">
        <v>110</v>
      </c>
      <c r="M189" s="885" t="s">
        <v>110</v>
      </c>
      <c r="N189" s="885" t="s">
        <v>110</v>
      </c>
      <c r="O189" s="885" t="s">
        <v>110</v>
      </c>
      <c r="P189" s="885" t="s">
        <v>110</v>
      </c>
      <c r="Q189" s="885" t="s">
        <v>110</v>
      </c>
      <c r="R189" s="885" t="s">
        <v>110</v>
      </c>
      <c r="S189" s="885" t="s">
        <v>110</v>
      </c>
      <c r="T189" s="885" t="s">
        <v>110</v>
      </c>
      <c r="U189" s="885" t="s">
        <v>110</v>
      </c>
      <c r="V189" s="885" t="s">
        <v>110</v>
      </c>
      <c r="W189" s="885" t="s">
        <v>110</v>
      </c>
      <c r="X189" s="885" t="s">
        <v>110</v>
      </c>
      <c r="Y189" s="885" t="s">
        <v>110</v>
      </c>
      <c r="Z189" s="885" t="s">
        <v>110</v>
      </c>
      <c r="AA189" s="885" t="s">
        <v>110</v>
      </c>
      <c r="AB189" s="885" t="s">
        <v>110</v>
      </c>
      <c r="AC189" s="900" t="s">
        <v>515</v>
      </c>
      <c r="AE189" s="900"/>
    </row>
    <row r="190" ht="24" spans="1:10">
      <c r="A190" s="292"/>
      <c r="B190" s="183">
        <v>175</v>
      </c>
      <c r="C190" s="297" t="s">
        <v>516</v>
      </c>
      <c r="D190" s="833" t="s">
        <v>517</v>
      </c>
      <c r="E190" s="183" t="s">
        <v>10</v>
      </c>
      <c r="F190" s="233">
        <v>2000</v>
      </c>
      <c r="G190" s="233" t="s">
        <v>21</v>
      </c>
      <c r="H190" s="233" t="s">
        <v>21</v>
      </c>
      <c r="I190" s="183" t="s">
        <v>277</v>
      </c>
      <c r="J190" s="183" t="s">
        <v>278</v>
      </c>
    </row>
    <row r="191" ht="24" spans="1:10">
      <c r="A191" s="292"/>
      <c r="B191" s="183">
        <v>176</v>
      </c>
      <c r="C191" s="297" t="s">
        <v>518</v>
      </c>
      <c r="D191" s="833" t="s">
        <v>519</v>
      </c>
      <c r="E191" s="183" t="s">
        <v>10</v>
      </c>
      <c r="F191" s="233" t="s">
        <v>21</v>
      </c>
      <c r="G191" s="233">
        <v>2021</v>
      </c>
      <c r="H191" s="233">
        <v>2025</v>
      </c>
      <c r="I191" s="183" t="s">
        <v>520</v>
      </c>
      <c r="J191" s="183" t="s">
        <v>429</v>
      </c>
    </row>
    <row r="192" ht="24" spans="1:28">
      <c r="A192" s="292"/>
      <c r="B192" s="183">
        <v>177</v>
      </c>
      <c r="C192" s="834" t="s">
        <v>521</v>
      </c>
      <c r="D192" s="183" t="s">
        <v>522</v>
      </c>
      <c r="E192" s="137" t="s">
        <v>11</v>
      </c>
      <c r="F192" s="233">
        <v>3900</v>
      </c>
      <c r="G192" s="940">
        <v>2022</v>
      </c>
      <c r="H192" s="287">
        <v>2025</v>
      </c>
      <c r="I192" s="183" t="s">
        <v>300</v>
      </c>
      <c r="J192" s="183" t="s">
        <v>59</v>
      </c>
      <c r="AB192" s="12" t="s">
        <v>301</v>
      </c>
    </row>
    <row r="193" ht="24" spans="1:28">
      <c r="A193" s="292"/>
      <c r="B193" s="183">
        <v>178</v>
      </c>
      <c r="C193" s="183" t="s">
        <v>523</v>
      </c>
      <c r="D193" s="183" t="s">
        <v>524</v>
      </c>
      <c r="E193" s="183" t="s">
        <v>11</v>
      </c>
      <c r="F193" s="369">
        <v>3500</v>
      </c>
      <c r="G193" s="948">
        <v>2022</v>
      </c>
      <c r="H193" s="233">
        <v>2025</v>
      </c>
      <c r="I193" s="183" t="s">
        <v>300</v>
      </c>
      <c r="J193" s="183" t="s">
        <v>59</v>
      </c>
      <c r="AB193" s="12" t="s">
        <v>301</v>
      </c>
    </row>
    <row r="194" ht="24" spans="1:28">
      <c r="A194" s="292"/>
      <c r="B194" s="183">
        <v>179</v>
      </c>
      <c r="C194" s="183" t="s">
        <v>525</v>
      </c>
      <c r="D194" s="183" t="s">
        <v>526</v>
      </c>
      <c r="E194" s="183" t="s">
        <v>11</v>
      </c>
      <c r="F194" s="233" t="s">
        <v>21</v>
      </c>
      <c r="G194" s="369">
        <v>2021</v>
      </c>
      <c r="H194" s="346">
        <v>2025</v>
      </c>
      <c r="I194" s="183" t="s">
        <v>527</v>
      </c>
      <c r="J194" s="183" t="s">
        <v>47</v>
      </c>
      <c r="AB194" s="12" t="s">
        <v>315</v>
      </c>
    </row>
    <row r="195" ht="40.5" spans="1:29">
      <c r="A195" s="292"/>
      <c r="B195" s="183">
        <v>180</v>
      </c>
      <c r="C195" s="183" t="s">
        <v>528</v>
      </c>
      <c r="D195" s="183" t="s">
        <v>529</v>
      </c>
      <c r="E195" s="183" t="s">
        <v>11</v>
      </c>
      <c r="F195" s="233" t="s">
        <v>21</v>
      </c>
      <c r="G195" s="346" t="s">
        <v>21</v>
      </c>
      <c r="H195" s="346" t="s">
        <v>21</v>
      </c>
      <c r="I195" s="183" t="s">
        <v>527</v>
      </c>
      <c r="J195" s="183" t="s">
        <v>47</v>
      </c>
      <c r="AB195" s="12" t="s">
        <v>315</v>
      </c>
      <c r="AC195" s="12" t="s">
        <v>530</v>
      </c>
    </row>
    <row r="196" ht="48" spans="1:10">
      <c r="A196" s="289" t="s">
        <v>531</v>
      </c>
      <c r="B196" s="183">
        <v>181</v>
      </c>
      <c r="C196" s="183" t="s">
        <v>532</v>
      </c>
      <c r="D196" s="183" t="s">
        <v>533</v>
      </c>
      <c r="E196" s="183" t="s">
        <v>10</v>
      </c>
      <c r="F196" s="233">
        <v>50000</v>
      </c>
      <c r="G196" s="369">
        <v>2021</v>
      </c>
      <c r="H196" s="233">
        <v>2022</v>
      </c>
      <c r="I196" s="183" t="s">
        <v>497</v>
      </c>
      <c r="J196" s="183" t="s">
        <v>429</v>
      </c>
    </row>
    <row r="197" ht="36" spans="1:10">
      <c r="A197" s="292"/>
      <c r="B197" s="183">
        <v>182</v>
      </c>
      <c r="C197" s="183" t="s">
        <v>534</v>
      </c>
      <c r="D197" s="183" t="s">
        <v>535</v>
      </c>
      <c r="E197" s="183" t="s">
        <v>10</v>
      </c>
      <c r="F197" s="233">
        <v>50000</v>
      </c>
      <c r="G197" s="369">
        <v>2021</v>
      </c>
      <c r="H197" s="233">
        <v>2023</v>
      </c>
      <c r="I197" s="183" t="s">
        <v>311</v>
      </c>
      <c r="J197" s="183" t="s">
        <v>59</v>
      </c>
    </row>
    <row r="198" ht="24" spans="1:10">
      <c r="A198" s="292"/>
      <c r="B198" s="183">
        <v>183</v>
      </c>
      <c r="C198" s="183" t="s">
        <v>536</v>
      </c>
      <c r="D198" s="183" t="s">
        <v>537</v>
      </c>
      <c r="E198" s="183" t="s">
        <v>10</v>
      </c>
      <c r="F198" s="233">
        <v>4000</v>
      </c>
      <c r="G198" s="369">
        <v>2022</v>
      </c>
      <c r="H198" s="233">
        <v>2023</v>
      </c>
      <c r="I198" s="183" t="s">
        <v>149</v>
      </c>
      <c r="J198" s="183" t="s">
        <v>34</v>
      </c>
    </row>
    <row r="199" ht="27" spans="1:29">
      <c r="A199" s="292"/>
      <c r="B199" s="183">
        <v>184</v>
      </c>
      <c r="C199" s="183" t="s">
        <v>538</v>
      </c>
      <c r="D199" s="183" t="s">
        <v>539</v>
      </c>
      <c r="E199" s="183" t="s">
        <v>85</v>
      </c>
      <c r="F199" s="233">
        <v>71500</v>
      </c>
      <c r="G199" s="346">
        <v>2018.2</v>
      </c>
      <c r="H199" s="346">
        <v>2021.12</v>
      </c>
      <c r="I199" s="183" t="s">
        <v>232</v>
      </c>
      <c r="J199" s="183" t="s">
        <v>24</v>
      </c>
      <c r="AB199" s="261" t="s">
        <v>24</v>
      </c>
      <c r="AC199" s="12" t="s">
        <v>540</v>
      </c>
    </row>
    <row r="200" ht="192" spans="1:29">
      <c r="A200" s="292"/>
      <c r="B200" s="183">
        <v>185</v>
      </c>
      <c r="C200" s="344" t="s">
        <v>541</v>
      </c>
      <c r="D200" s="344" t="s">
        <v>542</v>
      </c>
      <c r="E200" s="183" t="s">
        <v>85</v>
      </c>
      <c r="F200" s="233">
        <v>39000</v>
      </c>
      <c r="G200" s="346">
        <v>2021.3</v>
      </c>
      <c r="H200" s="346">
        <v>2022.12</v>
      </c>
      <c r="I200" s="183" t="s">
        <v>232</v>
      </c>
      <c r="J200" s="183" t="s">
        <v>24</v>
      </c>
      <c r="K200" s="11" t="s">
        <v>24</v>
      </c>
      <c r="L200" s="11" t="s">
        <v>543</v>
      </c>
      <c r="AB200" s="261" t="s">
        <v>24</v>
      </c>
      <c r="AC200" s="23" t="s">
        <v>543</v>
      </c>
    </row>
    <row r="201" ht="24" spans="1:10">
      <c r="A201" s="292"/>
      <c r="B201" s="183">
        <v>186</v>
      </c>
      <c r="C201" s="183" t="s">
        <v>544</v>
      </c>
      <c r="D201" s="183" t="s">
        <v>545</v>
      </c>
      <c r="E201" s="183" t="s">
        <v>11</v>
      </c>
      <c r="F201" s="233">
        <v>6150</v>
      </c>
      <c r="G201" s="369">
        <v>2021</v>
      </c>
      <c r="H201" s="233">
        <v>2023</v>
      </c>
      <c r="I201" s="183" t="s">
        <v>546</v>
      </c>
      <c r="J201" s="183" t="s">
        <v>121</v>
      </c>
    </row>
    <row r="202" ht="33" spans="1:10">
      <c r="A202" s="292"/>
      <c r="B202" s="183">
        <v>187</v>
      </c>
      <c r="C202" s="834" t="s">
        <v>547</v>
      </c>
      <c r="D202" s="183" t="s">
        <v>548</v>
      </c>
      <c r="E202" s="183" t="s">
        <v>11</v>
      </c>
      <c r="F202" s="233">
        <v>20000</v>
      </c>
      <c r="G202" s="369">
        <v>2021</v>
      </c>
      <c r="H202" s="233">
        <v>2023</v>
      </c>
      <c r="I202" s="183" t="s">
        <v>546</v>
      </c>
      <c r="J202" s="183" t="s">
        <v>121</v>
      </c>
    </row>
    <row r="203" ht="36" spans="1:10">
      <c r="A203" s="292"/>
      <c r="B203" s="183">
        <v>188</v>
      </c>
      <c r="C203" s="834" t="s">
        <v>549</v>
      </c>
      <c r="D203" s="183" t="s">
        <v>550</v>
      </c>
      <c r="E203" s="183" t="s">
        <v>11</v>
      </c>
      <c r="F203" s="233">
        <v>2650</v>
      </c>
      <c r="G203" s="369">
        <v>2021</v>
      </c>
      <c r="H203" s="233">
        <v>2023</v>
      </c>
      <c r="I203" s="183" t="s">
        <v>546</v>
      </c>
      <c r="J203" s="183" t="s">
        <v>121</v>
      </c>
    </row>
    <row r="204" ht="48" spans="1:10">
      <c r="A204" s="292"/>
      <c r="B204" s="183">
        <v>189</v>
      </c>
      <c r="C204" s="183" t="s">
        <v>551</v>
      </c>
      <c r="D204" s="183" t="s">
        <v>552</v>
      </c>
      <c r="E204" s="183" t="s">
        <v>11</v>
      </c>
      <c r="F204" s="233">
        <v>1200000</v>
      </c>
      <c r="G204" s="233" t="s">
        <v>21</v>
      </c>
      <c r="H204" s="233" t="s">
        <v>21</v>
      </c>
      <c r="I204" s="183" t="s">
        <v>553</v>
      </c>
      <c r="J204" s="183" t="s">
        <v>429</v>
      </c>
    </row>
    <row r="205" ht="36" spans="1:10">
      <c r="A205" s="292"/>
      <c r="B205" s="183">
        <v>190</v>
      </c>
      <c r="C205" s="183" t="s">
        <v>554</v>
      </c>
      <c r="D205" s="228" t="s">
        <v>555</v>
      </c>
      <c r="E205" s="183" t="s">
        <v>11</v>
      </c>
      <c r="F205" s="233">
        <v>12000</v>
      </c>
      <c r="G205" s="233" t="s">
        <v>21</v>
      </c>
      <c r="H205" s="233" t="s">
        <v>21</v>
      </c>
      <c r="I205" s="183" t="s">
        <v>264</v>
      </c>
      <c r="J205" s="183" t="s">
        <v>264</v>
      </c>
    </row>
    <row r="206" ht="36" spans="1:10">
      <c r="A206" s="292"/>
      <c r="B206" s="183">
        <v>191</v>
      </c>
      <c r="C206" s="183" t="s">
        <v>556</v>
      </c>
      <c r="D206" s="183" t="s">
        <v>557</v>
      </c>
      <c r="E206" s="183" t="s">
        <v>11</v>
      </c>
      <c r="F206" s="233" t="s">
        <v>21</v>
      </c>
      <c r="G206" s="369">
        <v>2021</v>
      </c>
      <c r="H206" s="233">
        <v>2023</v>
      </c>
      <c r="I206" s="183" t="s">
        <v>558</v>
      </c>
      <c r="J206" s="183" t="s">
        <v>559</v>
      </c>
    </row>
    <row r="207" ht="24" spans="1:10">
      <c r="A207" s="297"/>
      <c r="B207" s="183">
        <v>192</v>
      </c>
      <c r="C207" s="183" t="s">
        <v>560</v>
      </c>
      <c r="D207" s="183" t="s">
        <v>561</v>
      </c>
      <c r="E207" s="183" t="s">
        <v>11</v>
      </c>
      <c r="F207" s="233" t="s">
        <v>21</v>
      </c>
      <c r="G207" s="369">
        <v>2021</v>
      </c>
      <c r="H207" s="233">
        <v>2023</v>
      </c>
      <c r="I207" s="183" t="s">
        <v>311</v>
      </c>
      <c r="J207" s="183" t="s">
        <v>59</v>
      </c>
    </row>
    <row r="208" ht="36" spans="1:10">
      <c r="A208" s="292" t="s">
        <v>562</v>
      </c>
      <c r="B208" s="183">
        <v>193</v>
      </c>
      <c r="C208" s="228" t="s">
        <v>563</v>
      </c>
      <c r="D208" s="228" t="s">
        <v>564</v>
      </c>
      <c r="E208" s="183" t="s">
        <v>10</v>
      </c>
      <c r="F208" s="247">
        <v>26500</v>
      </c>
      <c r="G208" s="233" t="s">
        <v>21</v>
      </c>
      <c r="H208" s="233" t="s">
        <v>21</v>
      </c>
      <c r="I208" s="183" t="s">
        <v>37</v>
      </c>
      <c r="J208" s="183" t="s">
        <v>38</v>
      </c>
    </row>
    <row r="209" ht="24" spans="1:22">
      <c r="A209" s="292"/>
      <c r="B209" s="183">
        <v>194</v>
      </c>
      <c r="C209" s="236" t="s">
        <v>565</v>
      </c>
      <c r="D209" s="236" t="s">
        <v>566</v>
      </c>
      <c r="E209" s="183" t="s">
        <v>10</v>
      </c>
      <c r="F209" s="264">
        <v>6000</v>
      </c>
      <c r="G209" s="233" t="s">
        <v>21</v>
      </c>
      <c r="H209" s="233" t="s">
        <v>21</v>
      </c>
      <c r="I209" s="84" t="s">
        <v>277</v>
      </c>
      <c r="J209" s="183" t="s">
        <v>278</v>
      </c>
      <c r="O209" s="183"/>
      <c r="P209" s="183"/>
      <c r="Q209" s="183"/>
      <c r="R209" s="233"/>
      <c r="S209" s="369"/>
      <c r="T209" s="233"/>
      <c r="U209" s="183"/>
      <c r="V209" s="183"/>
    </row>
    <row r="210" ht="36" spans="1:28">
      <c r="A210" s="292"/>
      <c r="B210" s="183">
        <v>195</v>
      </c>
      <c r="C210" s="183" t="s">
        <v>567</v>
      </c>
      <c r="D210" s="228" t="s">
        <v>568</v>
      </c>
      <c r="E210" s="183" t="s">
        <v>10</v>
      </c>
      <c r="F210" s="233">
        <v>5000</v>
      </c>
      <c r="G210" s="233">
        <v>2021</v>
      </c>
      <c r="H210" s="233">
        <v>2025</v>
      </c>
      <c r="I210" s="344" t="s">
        <v>569</v>
      </c>
      <c r="J210" s="183" t="s">
        <v>273</v>
      </c>
      <c r="K210" s="183" t="s">
        <v>273</v>
      </c>
      <c r="L210" s="183" t="s">
        <v>273</v>
      </c>
      <c r="M210" s="183" t="s">
        <v>273</v>
      </c>
      <c r="N210" s="183" t="s">
        <v>273</v>
      </c>
      <c r="O210" s="183" t="s">
        <v>273</v>
      </c>
      <c r="P210" s="183" t="s">
        <v>273</v>
      </c>
      <c r="Q210" s="183" t="s">
        <v>273</v>
      </c>
      <c r="R210" s="183" t="s">
        <v>273</v>
      </c>
      <c r="S210" s="183" t="s">
        <v>273</v>
      </c>
      <c r="T210" s="183" t="s">
        <v>273</v>
      </c>
      <c r="U210" s="183" t="s">
        <v>273</v>
      </c>
      <c r="V210" s="183" t="s">
        <v>273</v>
      </c>
      <c r="W210" s="183" t="s">
        <v>273</v>
      </c>
      <c r="X210" s="183" t="s">
        <v>273</v>
      </c>
      <c r="Y210" s="183" t="s">
        <v>273</v>
      </c>
      <c r="Z210" s="183" t="s">
        <v>273</v>
      </c>
      <c r="AA210" s="183" t="s">
        <v>273</v>
      </c>
      <c r="AB210" s="183" t="s">
        <v>273</v>
      </c>
    </row>
    <row r="211" ht="24" spans="1:10">
      <c r="A211" s="292"/>
      <c r="B211" s="183">
        <v>196</v>
      </c>
      <c r="C211" s="228" t="s">
        <v>570</v>
      </c>
      <c r="D211" s="183" t="s">
        <v>571</v>
      </c>
      <c r="E211" s="183" t="s">
        <v>11</v>
      </c>
      <c r="F211" s="233" t="s">
        <v>21</v>
      </c>
      <c r="G211" s="233">
        <v>2021</v>
      </c>
      <c r="H211" s="233">
        <v>2023</v>
      </c>
      <c r="I211" s="233" t="s">
        <v>21</v>
      </c>
      <c r="J211" s="183" t="s">
        <v>47</v>
      </c>
    </row>
    <row r="212" ht="24" spans="1:10">
      <c r="A212" s="292"/>
      <c r="B212" s="183">
        <v>197</v>
      </c>
      <c r="C212" s="228" t="s">
        <v>572</v>
      </c>
      <c r="D212" s="183" t="s">
        <v>573</v>
      </c>
      <c r="E212" s="183" t="s">
        <v>11</v>
      </c>
      <c r="F212" s="233" t="s">
        <v>21</v>
      </c>
      <c r="G212" s="233">
        <v>2021</v>
      </c>
      <c r="H212" s="233">
        <v>2023</v>
      </c>
      <c r="I212" s="233" t="s">
        <v>21</v>
      </c>
      <c r="J212" s="183" t="s">
        <v>47</v>
      </c>
    </row>
    <row r="213" ht="24" spans="1:10">
      <c r="A213" s="292"/>
      <c r="B213" s="183">
        <v>198</v>
      </c>
      <c r="C213" s="183" t="s">
        <v>574</v>
      </c>
      <c r="D213" s="183" t="s">
        <v>575</v>
      </c>
      <c r="E213" s="183" t="s">
        <v>11</v>
      </c>
      <c r="F213" s="233">
        <v>10750</v>
      </c>
      <c r="G213" s="369">
        <v>2021</v>
      </c>
      <c r="H213" s="233">
        <v>2023</v>
      </c>
      <c r="I213" s="183" t="s">
        <v>527</v>
      </c>
      <c r="J213" s="183" t="s">
        <v>47</v>
      </c>
    </row>
    <row r="214" ht="33" spans="1:28">
      <c r="A214" s="292"/>
      <c r="B214" s="183">
        <v>199</v>
      </c>
      <c r="C214" s="183" t="s">
        <v>576</v>
      </c>
      <c r="D214" s="183" t="s">
        <v>577</v>
      </c>
      <c r="E214" s="183" t="s">
        <v>11</v>
      </c>
      <c r="F214" s="233" t="s">
        <v>21</v>
      </c>
      <c r="G214" s="949">
        <v>2022</v>
      </c>
      <c r="H214" s="949">
        <v>2024</v>
      </c>
      <c r="I214" s="834" t="s">
        <v>300</v>
      </c>
      <c r="J214" s="183" t="s">
        <v>59</v>
      </c>
      <c r="AB214" s="12" t="s">
        <v>301</v>
      </c>
    </row>
    <row r="215" spans="1:10">
      <c r="A215" s="292"/>
      <c r="B215" s="183">
        <v>200</v>
      </c>
      <c r="C215" s="183" t="s">
        <v>578</v>
      </c>
      <c r="D215" s="228" t="s">
        <v>579</v>
      </c>
      <c r="E215" s="183" t="s">
        <v>11</v>
      </c>
      <c r="F215" s="233" t="s">
        <v>21</v>
      </c>
      <c r="G215" s="233">
        <v>2021</v>
      </c>
      <c r="H215" s="233">
        <v>2023</v>
      </c>
      <c r="I215" s="233" t="s">
        <v>21</v>
      </c>
      <c r="J215" s="183" t="s">
        <v>47</v>
      </c>
    </row>
    <row r="216" spans="1:10">
      <c r="A216" s="297"/>
      <c r="B216" s="183">
        <v>201</v>
      </c>
      <c r="C216" s="183" t="s">
        <v>580</v>
      </c>
      <c r="D216" s="183" t="s">
        <v>581</v>
      </c>
      <c r="E216" s="183" t="s">
        <v>11</v>
      </c>
      <c r="F216" s="233" t="s">
        <v>21</v>
      </c>
      <c r="G216" s="233">
        <v>2021</v>
      </c>
      <c r="H216" s="233">
        <v>2023</v>
      </c>
      <c r="I216" s="233" t="s">
        <v>21</v>
      </c>
      <c r="J216" s="183" t="s">
        <v>47</v>
      </c>
    </row>
    <row r="217" ht="24" spans="1:10">
      <c r="A217" s="289" t="s">
        <v>582</v>
      </c>
      <c r="B217" s="183">
        <v>202</v>
      </c>
      <c r="C217" s="277" t="s">
        <v>583</v>
      </c>
      <c r="D217" s="277" t="s">
        <v>584</v>
      </c>
      <c r="E217" s="183" t="s">
        <v>85</v>
      </c>
      <c r="F217" s="233">
        <v>10000</v>
      </c>
      <c r="G217" s="233">
        <v>2020</v>
      </c>
      <c r="H217" s="233">
        <v>2021</v>
      </c>
      <c r="I217" s="183" t="s">
        <v>21</v>
      </c>
      <c r="J217" s="183" t="s">
        <v>110</v>
      </c>
    </row>
    <row r="218" ht="24" spans="1:10">
      <c r="A218" s="292"/>
      <c r="B218" s="183">
        <v>203</v>
      </c>
      <c r="C218" s="277" t="s">
        <v>585</v>
      </c>
      <c r="D218" s="277" t="s">
        <v>586</v>
      </c>
      <c r="E218" s="183" t="s">
        <v>10</v>
      </c>
      <c r="F218" s="233">
        <v>6000</v>
      </c>
      <c r="G218" s="233">
        <v>2021</v>
      </c>
      <c r="H218" s="233">
        <v>2022</v>
      </c>
      <c r="I218" s="183" t="s">
        <v>272</v>
      </c>
      <c r="J218" s="183" t="s">
        <v>273</v>
      </c>
    </row>
    <row r="219" ht="24" spans="1:10">
      <c r="A219" s="292"/>
      <c r="B219" s="183">
        <v>204</v>
      </c>
      <c r="C219" s="183" t="s">
        <v>587</v>
      </c>
      <c r="D219" s="183" t="s">
        <v>588</v>
      </c>
      <c r="E219" s="183" t="s">
        <v>10</v>
      </c>
      <c r="F219" s="233" t="s">
        <v>21</v>
      </c>
      <c r="G219" s="233" t="s">
        <v>21</v>
      </c>
      <c r="H219" s="233" t="s">
        <v>21</v>
      </c>
      <c r="I219" s="233" t="s">
        <v>21</v>
      </c>
      <c r="J219" s="183" t="s">
        <v>589</v>
      </c>
    </row>
    <row r="220" ht="24" spans="1:10">
      <c r="A220" s="292"/>
      <c r="B220" s="183">
        <v>205</v>
      </c>
      <c r="C220" s="277" t="s">
        <v>518</v>
      </c>
      <c r="D220" s="277" t="s">
        <v>590</v>
      </c>
      <c r="E220" s="183" t="s">
        <v>10</v>
      </c>
      <c r="F220" s="233" t="s">
        <v>21</v>
      </c>
      <c r="G220" s="233">
        <v>2021</v>
      </c>
      <c r="H220" s="233">
        <v>2025</v>
      </c>
      <c r="I220" s="183" t="s">
        <v>520</v>
      </c>
      <c r="J220" s="183" t="s">
        <v>429</v>
      </c>
    </row>
    <row r="221" ht="24" spans="1:10">
      <c r="A221" s="292"/>
      <c r="B221" s="183">
        <v>206</v>
      </c>
      <c r="C221" s="277" t="s">
        <v>591</v>
      </c>
      <c r="D221" s="277" t="s">
        <v>592</v>
      </c>
      <c r="E221" s="183" t="s">
        <v>10</v>
      </c>
      <c r="F221" s="233" t="s">
        <v>21</v>
      </c>
      <c r="G221" s="233">
        <v>2021</v>
      </c>
      <c r="H221" s="233">
        <v>2023</v>
      </c>
      <c r="I221" s="233" t="s">
        <v>21</v>
      </c>
      <c r="J221" s="183" t="s">
        <v>59</v>
      </c>
    </row>
    <row r="222" ht="24" spans="1:10">
      <c r="A222" s="297"/>
      <c r="B222" s="183">
        <v>207</v>
      </c>
      <c r="C222" s="228" t="s">
        <v>593</v>
      </c>
      <c r="D222" s="183" t="s">
        <v>594</v>
      </c>
      <c r="E222" s="183" t="s">
        <v>10</v>
      </c>
      <c r="F222" s="233" t="s">
        <v>21</v>
      </c>
      <c r="G222" s="233" t="s">
        <v>21</v>
      </c>
      <c r="H222" s="233" t="s">
        <v>21</v>
      </c>
      <c r="I222" s="183" t="s">
        <v>595</v>
      </c>
      <c r="J222" s="183" t="s">
        <v>47</v>
      </c>
    </row>
    <row r="223" ht="24" spans="1:10">
      <c r="A223" s="289" t="s">
        <v>596</v>
      </c>
      <c r="B223" s="183">
        <v>208</v>
      </c>
      <c r="C223" s="277" t="s">
        <v>597</v>
      </c>
      <c r="D223" s="277" t="s">
        <v>598</v>
      </c>
      <c r="E223" s="183" t="s">
        <v>10</v>
      </c>
      <c r="F223" s="233" t="s">
        <v>21</v>
      </c>
      <c r="G223" s="233" t="s">
        <v>21</v>
      </c>
      <c r="H223" s="233" t="s">
        <v>21</v>
      </c>
      <c r="I223" s="183" t="s">
        <v>520</v>
      </c>
      <c r="J223" s="183" t="s">
        <v>589</v>
      </c>
    </row>
    <row r="224" ht="33" spans="1:10">
      <c r="A224" s="292"/>
      <c r="B224" s="183">
        <v>209</v>
      </c>
      <c r="C224" s="277" t="s">
        <v>599</v>
      </c>
      <c r="D224" s="834" t="s">
        <v>600</v>
      </c>
      <c r="E224" s="183" t="s">
        <v>10</v>
      </c>
      <c r="F224" s="233" t="s">
        <v>21</v>
      </c>
      <c r="G224" s="233" t="s">
        <v>21</v>
      </c>
      <c r="H224" s="233" t="s">
        <v>21</v>
      </c>
      <c r="I224" s="183" t="s">
        <v>520</v>
      </c>
      <c r="J224" s="183" t="s">
        <v>59</v>
      </c>
    </row>
    <row r="225" ht="54" spans="1:29">
      <c r="A225" s="292"/>
      <c r="B225" s="183">
        <v>210</v>
      </c>
      <c r="C225" s="236" t="s">
        <v>601</v>
      </c>
      <c r="D225" s="228" t="s">
        <v>602</v>
      </c>
      <c r="E225" s="183" t="s">
        <v>10</v>
      </c>
      <c r="F225" s="233">
        <v>220000</v>
      </c>
      <c r="G225" s="233">
        <v>2021</v>
      </c>
      <c r="H225" s="233">
        <v>2025</v>
      </c>
      <c r="I225" s="344" t="s">
        <v>603</v>
      </c>
      <c r="J225" s="183" t="s">
        <v>47</v>
      </c>
      <c r="AB225" s="12" t="s">
        <v>520</v>
      </c>
      <c r="AC225" s="12" t="s">
        <v>604</v>
      </c>
    </row>
    <row r="226" ht="36" spans="1:10">
      <c r="A226" s="292"/>
      <c r="B226" s="183">
        <v>211</v>
      </c>
      <c r="C226" s="236" t="s">
        <v>605</v>
      </c>
      <c r="D226" s="228" t="s">
        <v>606</v>
      </c>
      <c r="E226" s="183" t="s">
        <v>11</v>
      </c>
      <c r="F226" s="233" t="s">
        <v>21</v>
      </c>
      <c r="G226" s="233" t="s">
        <v>21</v>
      </c>
      <c r="H226" s="233" t="s">
        <v>21</v>
      </c>
      <c r="I226" s="233" t="s">
        <v>21</v>
      </c>
      <c r="J226" s="183" t="s">
        <v>47</v>
      </c>
    </row>
    <row r="227" ht="48" spans="1:10">
      <c r="A227" s="292"/>
      <c r="B227" s="183">
        <v>212</v>
      </c>
      <c r="C227" s="183" t="s">
        <v>607</v>
      </c>
      <c r="D227" s="183" t="s">
        <v>608</v>
      </c>
      <c r="E227" s="183" t="s">
        <v>10</v>
      </c>
      <c r="F227" s="233">
        <v>120000</v>
      </c>
      <c r="G227" s="233" t="s">
        <v>21</v>
      </c>
      <c r="H227" s="233" t="s">
        <v>21</v>
      </c>
      <c r="I227" s="183" t="s">
        <v>21</v>
      </c>
      <c r="J227" s="183" t="s">
        <v>609</v>
      </c>
    </row>
    <row r="228" ht="48" spans="1:10">
      <c r="A228" s="292"/>
      <c r="B228" s="183">
        <v>213</v>
      </c>
      <c r="C228" s="236" t="s">
        <v>610</v>
      </c>
      <c r="D228" s="842" t="s">
        <v>611</v>
      </c>
      <c r="E228" s="183" t="s">
        <v>10</v>
      </c>
      <c r="F228" s="264">
        <v>5000</v>
      </c>
      <c r="G228" s="233" t="s">
        <v>21</v>
      </c>
      <c r="H228" s="233" t="s">
        <v>21</v>
      </c>
      <c r="I228" s="84" t="s">
        <v>277</v>
      </c>
      <c r="J228" s="183" t="s">
        <v>278</v>
      </c>
    </row>
    <row r="229" ht="36" spans="1:10">
      <c r="A229" s="297"/>
      <c r="B229" s="183">
        <v>214</v>
      </c>
      <c r="C229" s="236" t="s">
        <v>612</v>
      </c>
      <c r="D229" s="842" t="s">
        <v>613</v>
      </c>
      <c r="E229" s="183" t="s">
        <v>11</v>
      </c>
      <c r="F229" s="233" t="s">
        <v>21</v>
      </c>
      <c r="G229" s="233" t="s">
        <v>21</v>
      </c>
      <c r="H229" s="233" t="s">
        <v>21</v>
      </c>
      <c r="I229" s="233" t="s">
        <v>21</v>
      </c>
      <c r="J229" s="183" t="s">
        <v>47</v>
      </c>
    </row>
    <row r="230" ht="14.25" spans="1:10">
      <c r="A230" s="385" t="s">
        <v>614</v>
      </c>
      <c r="B230" s="386"/>
      <c r="C230" s="386"/>
      <c r="D230" s="386"/>
      <c r="E230" s="386"/>
      <c r="F230" s="386"/>
      <c r="G230" s="386"/>
      <c r="H230" s="386"/>
      <c r="I230" s="386"/>
      <c r="J230" s="386"/>
    </row>
    <row r="231" s="38" customFormat="1" ht="26.25" spans="1:31">
      <c r="A231" s="388" t="s">
        <v>615</v>
      </c>
      <c r="B231" s="388">
        <v>215</v>
      </c>
      <c r="C231" s="405" t="s">
        <v>616</v>
      </c>
      <c r="D231" s="405" t="s">
        <v>617</v>
      </c>
      <c r="E231" s="405" t="s">
        <v>10</v>
      </c>
      <c r="F231" s="950">
        <v>26814</v>
      </c>
      <c r="G231" s="405">
        <v>2021.1</v>
      </c>
      <c r="H231" s="405">
        <v>2022.12</v>
      </c>
      <c r="I231" s="405" t="s">
        <v>618</v>
      </c>
      <c r="J231" s="405" t="s">
        <v>59</v>
      </c>
      <c r="AB231" s="23" t="s">
        <v>619</v>
      </c>
      <c r="AC231" s="23"/>
      <c r="AE231" s="23"/>
    </row>
    <row r="232" s="38" customFormat="1" ht="26.25" spans="1:31">
      <c r="A232" s="388"/>
      <c r="B232" s="388">
        <v>216</v>
      </c>
      <c r="C232" s="405" t="s">
        <v>620</v>
      </c>
      <c r="D232" s="405" t="s">
        <v>621</v>
      </c>
      <c r="E232" s="405" t="s">
        <v>10</v>
      </c>
      <c r="F232" s="950">
        <v>23765.3</v>
      </c>
      <c r="G232" s="405">
        <v>2021.1</v>
      </c>
      <c r="H232" s="405">
        <v>2022.12</v>
      </c>
      <c r="I232" s="405" t="s">
        <v>622</v>
      </c>
      <c r="J232" s="405" t="s">
        <v>47</v>
      </c>
      <c r="AB232" s="23" t="s">
        <v>619</v>
      </c>
      <c r="AC232" s="23"/>
      <c r="AE232" s="23"/>
    </row>
    <row r="233" s="38" customFormat="1" ht="26.25" spans="1:31">
      <c r="A233" s="388"/>
      <c r="B233" s="388">
        <v>217</v>
      </c>
      <c r="C233" s="405" t="s">
        <v>623</v>
      </c>
      <c r="D233" s="405" t="s">
        <v>624</v>
      </c>
      <c r="E233" s="405" t="s">
        <v>10</v>
      </c>
      <c r="F233" s="951">
        <v>1321</v>
      </c>
      <c r="G233" s="430">
        <v>2021.1</v>
      </c>
      <c r="H233" s="430">
        <v>2022.12</v>
      </c>
      <c r="I233" s="405" t="s">
        <v>625</v>
      </c>
      <c r="J233" s="405" t="s">
        <v>110</v>
      </c>
      <c r="AB233" s="23" t="s">
        <v>619</v>
      </c>
      <c r="AC233" s="23"/>
      <c r="AE233" s="23"/>
    </row>
    <row r="234" s="384" customFormat="1" ht="26.25" spans="1:31">
      <c r="A234" s="952"/>
      <c r="B234" s="952"/>
      <c r="C234" s="953" t="s">
        <v>626</v>
      </c>
      <c r="D234" s="953" t="s">
        <v>627</v>
      </c>
      <c r="E234" s="954" t="s">
        <v>10</v>
      </c>
      <c r="F234" s="955">
        <v>11465</v>
      </c>
      <c r="G234" s="955">
        <v>2021.1</v>
      </c>
      <c r="H234" s="843">
        <v>2022.12</v>
      </c>
      <c r="I234" s="966" t="s">
        <v>628</v>
      </c>
      <c r="J234" s="953" t="s">
        <v>38</v>
      </c>
      <c r="AB234" s="849" t="s">
        <v>619</v>
      </c>
      <c r="AC234" s="849"/>
      <c r="AE234" s="849"/>
    </row>
    <row r="235" s="384" customFormat="1" ht="39" spans="1:31">
      <c r="A235" s="952"/>
      <c r="B235" s="952">
        <v>218</v>
      </c>
      <c r="C235" s="953" t="s">
        <v>626</v>
      </c>
      <c r="D235" s="953" t="s">
        <v>629</v>
      </c>
      <c r="E235" s="954" t="s">
        <v>10</v>
      </c>
      <c r="F235" s="956">
        <v>10677</v>
      </c>
      <c r="G235" s="843">
        <v>2021</v>
      </c>
      <c r="H235" s="843">
        <v>2022</v>
      </c>
      <c r="I235" s="966" t="s">
        <v>628</v>
      </c>
      <c r="J235" s="953" t="s">
        <v>38</v>
      </c>
      <c r="K235" s="953" t="s">
        <v>38</v>
      </c>
      <c r="L235" s="953" t="s">
        <v>38</v>
      </c>
      <c r="M235" s="953" t="s">
        <v>38</v>
      </c>
      <c r="N235" s="953" t="s">
        <v>38</v>
      </c>
      <c r="O235" s="953" t="s">
        <v>38</v>
      </c>
      <c r="P235" s="953" t="s">
        <v>38</v>
      </c>
      <c r="Q235" s="953" t="s">
        <v>38</v>
      </c>
      <c r="R235" s="953" t="s">
        <v>38</v>
      </c>
      <c r="S235" s="953" t="s">
        <v>38</v>
      </c>
      <c r="T235" s="953" t="s">
        <v>38</v>
      </c>
      <c r="U235" s="953" t="s">
        <v>38</v>
      </c>
      <c r="V235" s="953" t="s">
        <v>38</v>
      </c>
      <c r="W235" s="953" t="s">
        <v>38</v>
      </c>
      <c r="X235" s="953" t="s">
        <v>38</v>
      </c>
      <c r="Y235" s="953" t="s">
        <v>38</v>
      </c>
      <c r="Z235" s="953" t="s">
        <v>38</v>
      </c>
      <c r="AA235" s="953" t="s">
        <v>38</v>
      </c>
      <c r="AB235" s="953" t="s">
        <v>38</v>
      </c>
      <c r="AC235" s="849"/>
      <c r="AE235" s="849"/>
    </row>
    <row r="236" s="38" customFormat="1" ht="26.25" spans="1:31">
      <c r="A236" s="388"/>
      <c r="B236" s="388">
        <v>219</v>
      </c>
      <c r="C236" s="389" t="s">
        <v>630</v>
      </c>
      <c r="D236" s="389" t="s">
        <v>631</v>
      </c>
      <c r="E236" s="389" t="s">
        <v>10</v>
      </c>
      <c r="F236" s="396">
        <v>2308</v>
      </c>
      <c r="G236" s="397">
        <v>2021.1</v>
      </c>
      <c r="H236" s="397">
        <v>2021.12</v>
      </c>
      <c r="I236" s="389" t="s">
        <v>632</v>
      </c>
      <c r="J236" s="389" t="s">
        <v>248</v>
      </c>
      <c r="AB236" s="23"/>
      <c r="AC236" s="23"/>
      <c r="AE236" s="23"/>
    </row>
    <row r="237" s="384" customFormat="1" ht="26.25" spans="1:31">
      <c r="A237" s="952"/>
      <c r="B237" s="952"/>
      <c r="C237" s="953" t="s">
        <v>633</v>
      </c>
      <c r="D237" s="953" t="s">
        <v>634</v>
      </c>
      <c r="E237" s="953" t="s">
        <v>10</v>
      </c>
      <c r="F237" s="957">
        <v>2872.69</v>
      </c>
      <c r="G237" s="958">
        <v>2021.1</v>
      </c>
      <c r="H237" s="958">
        <v>2022.12</v>
      </c>
      <c r="I237" s="953" t="s">
        <v>635</v>
      </c>
      <c r="J237" s="953" t="s">
        <v>264</v>
      </c>
      <c r="AB237" s="849" t="s">
        <v>619</v>
      </c>
      <c r="AC237" s="849"/>
      <c r="AE237" s="849"/>
    </row>
    <row r="238" s="384" customFormat="1" ht="39" spans="1:31">
      <c r="A238" s="952"/>
      <c r="B238" s="952">
        <v>220</v>
      </c>
      <c r="C238" s="953" t="s">
        <v>633</v>
      </c>
      <c r="D238" s="953" t="s">
        <v>634</v>
      </c>
      <c r="E238" s="953" t="s">
        <v>10</v>
      </c>
      <c r="F238" s="959">
        <v>2872</v>
      </c>
      <c r="G238" s="953">
        <v>2021.1</v>
      </c>
      <c r="H238" s="953">
        <v>2021.12</v>
      </c>
      <c r="I238" s="953" t="s">
        <v>635</v>
      </c>
      <c r="J238" s="953" t="s">
        <v>264</v>
      </c>
      <c r="K238" s="953" t="s">
        <v>264</v>
      </c>
      <c r="L238" s="953" t="s">
        <v>264</v>
      </c>
      <c r="M238" s="953" t="s">
        <v>264</v>
      </c>
      <c r="N238" s="953" t="s">
        <v>264</v>
      </c>
      <c r="O238" s="953" t="s">
        <v>264</v>
      </c>
      <c r="P238" s="953" t="s">
        <v>264</v>
      </c>
      <c r="Q238" s="953" t="s">
        <v>264</v>
      </c>
      <c r="R238" s="953" t="s">
        <v>264</v>
      </c>
      <c r="S238" s="953" t="s">
        <v>264</v>
      </c>
      <c r="T238" s="953" t="s">
        <v>264</v>
      </c>
      <c r="U238" s="953" t="s">
        <v>264</v>
      </c>
      <c r="V238" s="953" t="s">
        <v>264</v>
      </c>
      <c r="W238" s="953" t="s">
        <v>264</v>
      </c>
      <c r="X238" s="953" t="s">
        <v>264</v>
      </c>
      <c r="Y238" s="953" t="s">
        <v>264</v>
      </c>
      <c r="Z238" s="953" t="s">
        <v>264</v>
      </c>
      <c r="AA238" s="953" t="s">
        <v>264</v>
      </c>
      <c r="AB238" s="953" t="s">
        <v>264</v>
      </c>
      <c r="AC238" s="849"/>
      <c r="AE238" s="849"/>
    </row>
    <row r="239" s="38" customFormat="1" ht="39" spans="1:31">
      <c r="A239" s="388"/>
      <c r="B239" s="388">
        <v>221</v>
      </c>
      <c r="C239" s="389" t="s">
        <v>636</v>
      </c>
      <c r="D239" s="960" t="s">
        <v>637</v>
      </c>
      <c r="E239" s="398" t="s">
        <v>10</v>
      </c>
      <c r="F239" s="961">
        <v>5550</v>
      </c>
      <c r="G239" s="398">
        <v>2021.1</v>
      </c>
      <c r="H239" s="960">
        <v>2022.12</v>
      </c>
      <c r="I239" s="389" t="s">
        <v>638</v>
      </c>
      <c r="J239" s="389" t="s">
        <v>34</v>
      </c>
      <c r="K239" s="389" t="s">
        <v>34</v>
      </c>
      <c r="L239" s="389" t="s">
        <v>34</v>
      </c>
      <c r="M239" s="389" t="s">
        <v>34</v>
      </c>
      <c r="N239" s="389" t="s">
        <v>34</v>
      </c>
      <c r="O239" s="389" t="s">
        <v>34</v>
      </c>
      <c r="P239" s="389" t="s">
        <v>34</v>
      </c>
      <c r="Q239" s="389" t="s">
        <v>34</v>
      </c>
      <c r="R239" s="389" t="s">
        <v>34</v>
      </c>
      <c r="S239" s="389" t="s">
        <v>34</v>
      </c>
      <c r="T239" s="389" t="s">
        <v>34</v>
      </c>
      <c r="U239" s="389" t="s">
        <v>34</v>
      </c>
      <c r="V239" s="389" t="s">
        <v>34</v>
      </c>
      <c r="W239" s="389" t="s">
        <v>34</v>
      </c>
      <c r="X239" s="389" t="s">
        <v>34</v>
      </c>
      <c r="Y239" s="389" t="s">
        <v>34</v>
      </c>
      <c r="Z239" s="389" t="s">
        <v>34</v>
      </c>
      <c r="AA239" s="389" t="s">
        <v>34</v>
      </c>
      <c r="AB239" s="389" t="s">
        <v>34</v>
      </c>
      <c r="AC239" s="23"/>
      <c r="AE239" s="23"/>
    </row>
    <row r="240" s="38" customFormat="1" ht="26.25" spans="1:31">
      <c r="A240" s="388"/>
      <c r="B240" s="388">
        <v>222</v>
      </c>
      <c r="C240" s="389" t="s">
        <v>639</v>
      </c>
      <c r="D240" s="389" t="s">
        <v>640</v>
      </c>
      <c r="E240" s="389" t="s">
        <v>10</v>
      </c>
      <c r="F240" s="390">
        <v>744.28</v>
      </c>
      <c r="G240" s="389">
        <v>2021.1</v>
      </c>
      <c r="H240" s="389">
        <v>2021.12</v>
      </c>
      <c r="I240" s="389" t="s">
        <v>641</v>
      </c>
      <c r="J240" s="389" t="s">
        <v>54</v>
      </c>
      <c r="AB240" s="23"/>
      <c r="AC240" s="23"/>
      <c r="AE240" s="23"/>
    </row>
    <row r="241" s="38" customFormat="1" ht="48.75" spans="1:31">
      <c r="A241" s="388"/>
      <c r="B241" s="388">
        <v>223</v>
      </c>
      <c r="C241" s="389" t="s">
        <v>642</v>
      </c>
      <c r="D241" s="405" t="s">
        <v>643</v>
      </c>
      <c r="E241" s="389" t="s">
        <v>10</v>
      </c>
      <c r="F241" s="950">
        <v>1400</v>
      </c>
      <c r="G241" s="405">
        <v>2021.8</v>
      </c>
      <c r="H241" s="389">
        <v>2021.12</v>
      </c>
      <c r="I241" s="389" t="s">
        <v>644</v>
      </c>
      <c r="J241" s="389" t="s">
        <v>24</v>
      </c>
      <c r="AB241" s="261" t="s">
        <v>24</v>
      </c>
      <c r="AC241" s="23" t="s">
        <v>645</v>
      </c>
      <c r="AE241" s="23"/>
    </row>
    <row r="242" s="384" customFormat="1" ht="39" spans="1:31">
      <c r="A242" s="952"/>
      <c r="B242" s="952"/>
      <c r="C242" s="953" t="s">
        <v>646</v>
      </c>
      <c r="D242" s="953" t="s">
        <v>647</v>
      </c>
      <c r="E242" s="953" t="s">
        <v>10</v>
      </c>
      <c r="F242" s="959">
        <v>1609.2</v>
      </c>
      <c r="G242" s="953">
        <v>2021.1</v>
      </c>
      <c r="H242" s="953">
        <v>2021.12</v>
      </c>
      <c r="I242" s="384" t="s">
        <v>366</v>
      </c>
      <c r="J242" s="953" t="s">
        <v>273</v>
      </c>
      <c r="K242" s="953" t="s">
        <v>273</v>
      </c>
      <c r="L242" s="953" t="s">
        <v>273</v>
      </c>
      <c r="M242" s="953" t="s">
        <v>273</v>
      </c>
      <c r="N242" s="953" t="s">
        <v>273</v>
      </c>
      <c r="O242" s="953" t="s">
        <v>273</v>
      </c>
      <c r="P242" s="953" t="s">
        <v>273</v>
      </c>
      <c r="Q242" s="953" t="s">
        <v>273</v>
      </c>
      <c r="R242" s="953" t="s">
        <v>273</v>
      </c>
      <c r="S242" s="953" t="s">
        <v>273</v>
      </c>
      <c r="T242" s="953" t="s">
        <v>273</v>
      </c>
      <c r="U242" s="953" t="s">
        <v>273</v>
      </c>
      <c r="V242" s="953" t="s">
        <v>273</v>
      </c>
      <c r="W242" s="953" t="s">
        <v>273</v>
      </c>
      <c r="X242" s="953" t="s">
        <v>273</v>
      </c>
      <c r="Y242" s="953" t="s">
        <v>273</v>
      </c>
      <c r="Z242" s="953" t="s">
        <v>273</v>
      </c>
      <c r="AA242" s="953" t="s">
        <v>273</v>
      </c>
      <c r="AB242" s="849" t="s">
        <v>273</v>
      </c>
      <c r="AC242" s="849"/>
      <c r="AE242" s="849"/>
    </row>
    <row r="243" s="384" customFormat="1" ht="26.25" spans="1:31">
      <c r="A243" s="952"/>
      <c r="B243" s="952">
        <v>224</v>
      </c>
      <c r="C243" s="953" t="s">
        <v>648</v>
      </c>
      <c r="D243" s="953" t="s">
        <v>649</v>
      </c>
      <c r="E243" s="953" t="s">
        <v>10</v>
      </c>
      <c r="F243" s="959">
        <v>1315.5</v>
      </c>
      <c r="G243" s="953">
        <v>2021.1</v>
      </c>
      <c r="H243" s="953">
        <v>2022.12</v>
      </c>
      <c r="I243" s="953" t="s">
        <v>650</v>
      </c>
      <c r="J243" s="953" t="s">
        <v>273</v>
      </c>
      <c r="AB243" s="849" t="s">
        <v>619</v>
      </c>
      <c r="AC243" s="849"/>
      <c r="AE243" s="849"/>
    </row>
    <row r="244" s="38" customFormat="1" ht="26.25" spans="1:31">
      <c r="A244" s="388"/>
      <c r="B244" s="388">
        <v>225</v>
      </c>
      <c r="C244" s="405" t="s">
        <v>651</v>
      </c>
      <c r="D244" s="405" t="s">
        <v>652</v>
      </c>
      <c r="E244" s="405" t="s">
        <v>10</v>
      </c>
      <c r="F244" s="950">
        <v>704</v>
      </c>
      <c r="G244" s="405">
        <v>2021.1</v>
      </c>
      <c r="H244" s="405">
        <v>2022.12</v>
      </c>
      <c r="I244" s="405" t="s">
        <v>653</v>
      </c>
      <c r="J244" s="405" t="s">
        <v>278</v>
      </c>
      <c r="AB244" s="23" t="s">
        <v>619</v>
      </c>
      <c r="AC244" s="23"/>
      <c r="AE244" s="23"/>
    </row>
    <row r="245" s="384" customFormat="1" ht="39" spans="1:31">
      <c r="A245" s="392" t="s">
        <v>654</v>
      </c>
      <c r="B245" s="952"/>
      <c r="C245" s="953" t="s">
        <v>655</v>
      </c>
      <c r="D245" s="953" t="s">
        <v>656</v>
      </c>
      <c r="E245" s="953" t="s">
        <v>10</v>
      </c>
      <c r="F245" s="959">
        <v>20000</v>
      </c>
      <c r="G245" s="953">
        <v>2021.1</v>
      </c>
      <c r="H245" s="953">
        <v>2025.12</v>
      </c>
      <c r="I245" s="953" t="s">
        <v>657</v>
      </c>
      <c r="J245" s="953" t="s">
        <v>47</v>
      </c>
      <c r="AB245" s="849" t="s">
        <v>619</v>
      </c>
      <c r="AC245" s="849"/>
      <c r="AE245" s="849"/>
    </row>
    <row r="246" s="384" customFormat="1" ht="51.75" spans="1:31">
      <c r="A246" s="400"/>
      <c r="B246" s="952">
        <v>226</v>
      </c>
      <c r="C246" s="953" t="s">
        <v>655</v>
      </c>
      <c r="D246" s="953" t="s">
        <v>658</v>
      </c>
      <c r="E246" s="953" t="s">
        <v>10</v>
      </c>
      <c r="F246" s="959">
        <v>10000</v>
      </c>
      <c r="G246" s="953">
        <v>2021</v>
      </c>
      <c r="H246" s="953">
        <v>2025</v>
      </c>
      <c r="I246" s="953" t="s">
        <v>659</v>
      </c>
      <c r="J246" s="953" t="s">
        <v>47</v>
      </c>
      <c r="AB246" s="849" t="s">
        <v>660</v>
      </c>
      <c r="AC246" s="849"/>
      <c r="AE246" s="849"/>
    </row>
    <row r="247" s="38" customFormat="1" ht="39" spans="1:31">
      <c r="A247" s="400"/>
      <c r="B247" s="388">
        <v>227</v>
      </c>
      <c r="C247" s="405" t="s">
        <v>661</v>
      </c>
      <c r="D247" s="405" t="s">
        <v>662</v>
      </c>
      <c r="E247" s="405" t="s">
        <v>10</v>
      </c>
      <c r="F247" s="950">
        <v>14000</v>
      </c>
      <c r="G247" s="405">
        <v>2021.1</v>
      </c>
      <c r="H247" s="405">
        <v>2025.12</v>
      </c>
      <c r="I247" s="405" t="s">
        <v>663</v>
      </c>
      <c r="J247" s="405" t="s">
        <v>59</v>
      </c>
      <c r="AB247" s="23" t="s">
        <v>619</v>
      </c>
      <c r="AC247" s="23"/>
      <c r="AE247" s="23"/>
    </row>
    <row r="248" s="38" customFormat="1" ht="39" spans="1:31">
      <c r="A248" s="400"/>
      <c r="B248" s="388">
        <v>228</v>
      </c>
      <c r="C248" s="405" t="s">
        <v>664</v>
      </c>
      <c r="D248" s="405" t="s">
        <v>665</v>
      </c>
      <c r="E248" s="405" t="s">
        <v>10</v>
      </c>
      <c r="F248" s="950">
        <v>7000</v>
      </c>
      <c r="G248" s="405">
        <v>2021.1</v>
      </c>
      <c r="H248" s="405">
        <v>2025.12</v>
      </c>
      <c r="I248" s="405" t="s">
        <v>663</v>
      </c>
      <c r="J248" s="405" t="s">
        <v>59</v>
      </c>
      <c r="AB248" s="23" t="s">
        <v>619</v>
      </c>
      <c r="AC248" s="23"/>
      <c r="AE248" s="23"/>
    </row>
    <row r="249" s="38" customFormat="1" ht="39" spans="1:31">
      <c r="A249" s="400"/>
      <c r="B249" s="388">
        <v>229</v>
      </c>
      <c r="C249" s="405" t="s">
        <v>666</v>
      </c>
      <c r="D249" s="405" t="s">
        <v>667</v>
      </c>
      <c r="E249" s="405" t="s">
        <v>10</v>
      </c>
      <c r="F249" s="950">
        <v>15500</v>
      </c>
      <c r="G249" s="405">
        <v>2021.1</v>
      </c>
      <c r="H249" s="405">
        <v>2025.12</v>
      </c>
      <c r="I249" s="405" t="s">
        <v>663</v>
      </c>
      <c r="J249" s="405" t="s">
        <v>59</v>
      </c>
      <c r="AB249" s="23" t="s">
        <v>619</v>
      </c>
      <c r="AC249" s="23"/>
      <c r="AE249" s="23"/>
    </row>
    <row r="250" s="38" customFormat="1" ht="51.75" spans="1:31">
      <c r="A250" s="400"/>
      <c r="B250" s="388">
        <v>230</v>
      </c>
      <c r="C250" s="389" t="s">
        <v>668</v>
      </c>
      <c r="D250" s="389" t="s">
        <v>669</v>
      </c>
      <c r="E250" s="389" t="s">
        <v>10</v>
      </c>
      <c r="F250" s="950">
        <v>10000</v>
      </c>
      <c r="G250" s="405">
        <v>2021.1</v>
      </c>
      <c r="H250" s="405">
        <v>2025.12</v>
      </c>
      <c r="I250" s="405" t="s">
        <v>659</v>
      </c>
      <c r="J250" s="389" t="s">
        <v>47</v>
      </c>
      <c r="AB250" s="23" t="s">
        <v>660</v>
      </c>
      <c r="AC250" s="23"/>
      <c r="AE250" s="23"/>
    </row>
    <row r="251" s="38" customFormat="1" ht="51.75" spans="1:31">
      <c r="A251" s="400"/>
      <c r="B251" s="388">
        <v>231</v>
      </c>
      <c r="C251" s="405" t="s">
        <v>670</v>
      </c>
      <c r="D251" s="405" t="s">
        <v>671</v>
      </c>
      <c r="E251" s="389" t="s">
        <v>10</v>
      </c>
      <c r="F251" s="950">
        <v>21500</v>
      </c>
      <c r="G251" s="405">
        <v>2021.1</v>
      </c>
      <c r="H251" s="405">
        <v>2025.12</v>
      </c>
      <c r="I251" s="405" t="s">
        <v>659</v>
      </c>
      <c r="J251" s="389" t="s">
        <v>47</v>
      </c>
      <c r="AB251" s="23" t="s">
        <v>660</v>
      </c>
      <c r="AC251" s="23"/>
      <c r="AE251" s="23"/>
    </row>
    <row r="252" s="384" customFormat="1" ht="39" spans="1:31">
      <c r="A252" s="962"/>
      <c r="B252" s="952"/>
      <c r="C252" s="953" t="s">
        <v>672</v>
      </c>
      <c r="D252" s="953" t="s">
        <v>673</v>
      </c>
      <c r="E252" s="953" t="s">
        <v>10</v>
      </c>
      <c r="F252" s="959">
        <v>15000</v>
      </c>
      <c r="G252" s="953">
        <v>2021.1</v>
      </c>
      <c r="H252" s="953">
        <v>2025.12</v>
      </c>
      <c r="I252" s="953" t="s">
        <v>657</v>
      </c>
      <c r="J252" s="953" t="s">
        <v>47</v>
      </c>
      <c r="AB252" s="849" t="s">
        <v>619</v>
      </c>
      <c r="AC252" s="849"/>
      <c r="AE252" s="849"/>
    </row>
    <row r="253" s="384" customFormat="1" ht="51.75" spans="1:31">
      <c r="A253" s="962"/>
      <c r="B253" s="952">
        <v>232</v>
      </c>
      <c r="C253" s="963" t="s">
        <v>672</v>
      </c>
      <c r="D253" s="963" t="s">
        <v>674</v>
      </c>
      <c r="E253" s="963" t="s">
        <v>10</v>
      </c>
      <c r="F253" s="955">
        <v>10000</v>
      </c>
      <c r="G253" s="963">
        <v>2021</v>
      </c>
      <c r="H253" s="963">
        <v>2025</v>
      </c>
      <c r="I253" s="963" t="s">
        <v>659</v>
      </c>
      <c r="J253" s="963" t="s">
        <v>47</v>
      </c>
      <c r="AB253" s="849" t="s">
        <v>660</v>
      </c>
      <c r="AC253" s="849"/>
      <c r="AE253" s="849"/>
    </row>
    <row r="254" s="38" customFormat="1" ht="51.75" spans="1:31">
      <c r="A254" s="400"/>
      <c r="B254" s="388">
        <v>233</v>
      </c>
      <c r="C254" s="960" t="s">
        <v>675</v>
      </c>
      <c r="D254" s="960" t="s">
        <v>676</v>
      </c>
      <c r="E254" s="398" t="s">
        <v>10</v>
      </c>
      <c r="F254" s="961">
        <v>30000</v>
      </c>
      <c r="G254" s="960">
        <v>2021.1</v>
      </c>
      <c r="H254" s="960">
        <v>2025.12</v>
      </c>
      <c r="I254" s="960" t="s">
        <v>659</v>
      </c>
      <c r="J254" s="960" t="s">
        <v>677</v>
      </c>
      <c r="AB254" s="23" t="s">
        <v>660</v>
      </c>
      <c r="AC254" s="23"/>
      <c r="AE254" s="23"/>
    </row>
    <row r="255" s="38" customFormat="1" ht="26.25" spans="1:31">
      <c r="A255" s="395" t="s">
        <v>678</v>
      </c>
      <c r="B255" s="847">
        <v>234</v>
      </c>
      <c r="C255" s="389" t="s">
        <v>679</v>
      </c>
      <c r="D255" s="389" t="s">
        <v>680</v>
      </c>
      <c r="E255" s="389" t="s">
        <v>10</v>
      </c>
      <c r="F255" s="389">
        <v>100000</v>
      </c>
      <c r="G255" s="389" t="s">
        <v>21</v>
      </c>
      <c r="H255" s="389" t="s">
        <v>21</v>
      </c>
      <c r="I255" s="389" t="s">
        <v>681</v>
      </c>
      <c r="J255" s="389" t="s">
        <v>47</v>
      </c>
      <c r="AB255" s="23"/>
      <c r="AC255" s="23"/>
      <c r="AE255" s="23"/>
    </row>
    <row r="256" s="38" customFormat="1" ht="102.75" spans="1:31">
      <c r="A256" s="395"/>
      <c r="B256" s="847">
        <v>235</v>
      </c>
      <c r="C256" s="405" t="s">
        <v>682</v>
      </c>
      <c r="D256" s="405" t="s">
        <v>683</v>
      </c>
      <c r="E256" s="389" t="s">
        <v>85</v>
      </c>
      <c r="F256" s="950">
        <v>46950</v>
      </c>
      <c r="G256" s="964" t="s">
        <v>350</v>
      </c>
      <c r="H256" s="965">
        <v>2023.12</v>
      </c>
      <c r="I256" s="405" t="s">
        <v>46</v>
      </c>
      <c r="J256" s="389" t="s">
        <v>47</v>
      </c>
      <c r="AB256" s="45" t="s">
        <v>48</v>
      </c>
      <c r="AC256" s="23"/>
      <c r="AE256" s="23"/>
    </row>
    <row r="257" s="38" customFormat="1" ht="26.25" spans="1:31">
      <c r="A257" s="395"/>
      <c r="B257" s="847">
        <v>236</v>
      </c>
      <c r="C257" s="389" t="s">
        <v>684</v>
      </c>
      <c r="D257" s="389" t="s">
        <v>685</v>
      </c>
      <c r="E257" s="389" t="s">
        <v>10</v>
      </c>
      <c r="F257" s="390">
        <v>27000</v>
      </c>
      <c r="G257" s="404">
        <v>2021.7</v>
      </c>
      <c r="H257" s="389">
        <v>2024.12</v>
      </c>
      <c r="I257" s="389" t="s">
        <v>686</v>
      </c>
      <c r="J257" s="389" t="s">
        <v>687</v>
      </c>
      <c r="AB257" s="23"/>
      <c r="AC257" s="23"/>
      <c r="AE257" s="23"/>
    </row>
    <row r="258" s="38" customFormat="1" ht="26.25" spans="1:31">
      <c r="A258" s="395"/>
      <c r="B258" s="847">
        <v>237</v>
      </c>
      <c r="C258" s="389" t="s">
        <v>688</v>
      </c>
      <c r="D258" s="389" t="s">
        <v>689</v>
      </c>
      <c r="E258" s="389" t="s">
        <v>11</v>
      </c>
      <c r="F258" s="390" t="s">
        <v>21</v>
      </c>
      <c r="G258" s="404" t="s">
        <v>21</v>
      </c>
      <c r="H258" s="389" t="s">
        <v>21</v>
      </c>
      <c r="I258" s="389" t="s">
        <v>686</v>
      </c>
      <c r="J258" s="389" t="s">
        <v>687</v>
      </c>
      <c r="AB258" s="23"/>
      <c r="AC258" s="23"/>
      <c r="AE258" s="23"/>
    </row>
    <row r="259" s="38" customFormat="1" ht="39" spans="1:31">
      <c r="A259" s="395"/>
      <c r="B259" s="847">
        <v>238</v>
      </c>
      <c r="C259" s="389" t="s">
        <v>690</v>
      </c>
      <c r="D259" s="389" t="s">
        <v>691</v>
      </c>
      <c r="E259" s="389" t="s">
        <v>10</v>
      </c>
      <c r="F259" s="390">
        <v>941600</v>
      </c>
      <c r="G259" s="389">
        <v>2021.9</v>
      </c>
      <c r="H259" s="389" t="s">
        <v>21</v>
      </c>
      <c r="I259" s="389" t="s">
        <v>692</v>
      </c>
      <c r="J259" s="389" t="s">
        <v>693</v>
      </c>
      <c r="AB259" s="23"/>
      <c r="AC259" s="23"/>
      <c r="AE259" s="23"/>
    </row>
    <row r="260" s="38" customFormat="1" ht="39" spans="1:31">
      <c r="A260" s="395"/>
      <c r="B260" s="847">
        <v>239</v>
      </c>
      <c r="C260" s="389" t="s">
        <v>694</v>
      </c>
      <c r="D260" s="389" t="s">
        <v>695</v>
      </c>
      <c r="E260" s="389" t="s">
        <v>10</v>
      </c>
      <c r="F260" s="390">
        <v>100000</v>
      </c>
      <c r="G260" s="389">
        <v>2021.6</v>
      </c>
      <c r="H260" s="389">
        <v>2023.12</v>
      </c>
      <c r="I260" s="389" t="s">
        <v>133</v>
      </c>
      <c r="J260" s="389" t="s">
        <v>47</v>
      </c>
      <c r="AB260" s="23"/>
      <c r="AC260" s="23"/>
      <c r="AE260" s="23"/>
    </row>
    <row r="261" s="38" customFormat="1" ht="26.25" spans="1:31">
      <c r="A261" s="395"/>
      <c r="B261" s="847">
        <v>240</v>
      </c>
      <c r="C261" s="389" t="s">
        <v>696</v>
      </c>
      <c r="D261" s="389" t="s">
        <v>697</v>
      </c>
      <c r="E261" s="389" t="s">
        <v>10</v>
      </c>
      <c r="F261" s="390">
        <v>100000</v>
      </c>
      <c r="G261" s="389" t="s">
        <v>21</v>
      </c>
      <c r="H261" s="389" t="s">
        <v>21</v>
      </c>
      <c r="I261" s="389" t="s">
        <v>311</v>
      </c>
      <c r="J261" s="389" t="s">
        <v>59</v>
      </c>
      <c r="AB261" s="23"/>
      <c r="AC261" s="23"/>
      <c r="AE261" s="23"/>
    </row>
    <row r="262" s="38" customFormat="1" ht="39" spans="1:31">
      <c r="A262" s="395"/>
      <c r="B262" s="847">
        <v>241</v>
      </c>
      <c r="C262" s="389" t="s">
        <v>698</v>
      </c>
      <c r="D262" s="389" t="s">
        <v>699</v>
      </c>
      <c r="E262" s="389" t="s">
        <v>10</v>
      </c>
      <c r="F262" s="390">
        <v>180000</v>
      </c>
      <c r="G262" s="389" t="s">
        <v>21</v>
      </c>
      <c r="H262" s="389" t="s">
        <v>21</v>
      </c>
      <c r="I262" s="389" t="s">
        <v>311</v>
      </c>
      <c r="J262" s="389" t="s">
        <v>59</v>
      </c>
      <c r="AB262" s="23"/>
      <c r="AC262" s="23"/>
      <c r="AE262" s="23"/>
    </row>
    <row r="263" s="38" customFormat="1" ht="41.25" spans="1:31">
      <c r="A263" s="395"/>
      <c r="B263" s="847">
        <v>242</v>
      </c>
      <c r="C263" s="389" t="s">
        <v>700</v>
      </c>
      <c r="D263" s="405" t="s">
        <v>701</v>
      </c>
      <c r="E263" s="389" t="s">
        <v>10</v>
      </c>
      <c r="F263" s="407">
        <v>1500000</v>
      </c>
      <c r="G263" s="967">
        <v>2021.12</v>
      </c>
      <c r="H263" s="967">
        <v>2025.12</v>
      </c>
      <c r="I263" s="981" t="s">
        <v>353</v>
      </c>
      <c r="J263" s="389" t="s">
        <v>47</v>
      </c>
      <c r="AB263" s="45" t="s">
        <v>48</v>
      </c>
      <c r="AC263" s="23"/>
      <c r="AE263" s="23"/>
    </row>
    <row r="264" s="38" customFormat="1" ht="26.25" spans="1:31">
      <c r="A264" s="395"/>
      <c r="B264" s="847">
        <v>243</v>
      </c>
      <c r="C264" s="389" t="s">
        <v>702</v>
      </c>
      <c r="D264" s="389" t="s">
        <v>703</v>
      </c>
      <c r="E264" s="389" t="s">
        <v>10</v>
      </c>
      <c r="F264" s="407">
        <v>83100</v>
      </c>
      <c r="G264" s="390">
        <v>2021.1</v>
      </c>
      <c r="H264" s="390">
        <v>2025.12</v>
      </c>
      <c r="I264" s="389" t="s">
        <v>704</v>
      </c>
      <c r="J264" s="389" t="s">
        <v>47</v>
      </c>
      <c r="AB264" s="23"/>
      <c r="AC264" s="23"/>
      <c r="AE264" s="23"/>
    </row>
    <row r="265" s="38" customFormat="1" ht="51.75" spans="1:31">
      <c r="A265" s="395"/>
      <c r="B265" s="847">
        <v>244</v>
      </c>
      <c r="C265" s="405" t="s">
        <v>705</v>
      </c>
      <c r="D265" s="405" t="s">
        <v>706</v>
      </c>
      <c r="E265" s="389" t="s">
        <v>10</v>
      </c>
      <c r="F265" s="405">
        <v>372000</v>
      </c>
      <c r="G265" s="967">
        <v>2021.7</v>
      </c>
      <c r="H265" s="408">
        <v>2025.12</v>
      </c>
      <c r="I265" s="981" t="s">
        <v>353</v>
      </c>
      <c r="J265" s="389" t="s">
        <v>47</v>
      </c>
      <c r="AB265" s="45" t="s">
        <v>48</v>
      </c>
      <c r="AC265" s="23"/>
      <c r="AE265" s="23"/>
    </row>
    <row r="266" s="38" customFormat="1" ht="41.25" spans="1:31">
      <c r="A266" s="395"/>
      <c r="B266" s="847">
        <v>245</v>
      </c>
      <c r="C266" s="405" t="s">
        <v>707</v>
      </c>
      <c r="D266" s="405" t="s">
        <v>708</v>
      </c>
      <c r="E266" s="389" t="s">
        <v>10</v>
      </c>
      <c r="F266" s="968">
        <v>733800</v>
      </c>
      <c r="G266" s="969">
        <v>2021.1</v>
      </c>
      <c r="H266" s="965">
        <v>2025.06</v>
      </c>
      <c r="I266" s="981" t="s">
        <v>353</v>
      </c>
      <c r="J266" s="389" t="s">
        <v>47</v>
      </c>
      <c r="AB266" s="45" t="s">
        <v>48</v>
      </c>
      <c r="AC266" s="23"/>
      <c r="AE266" s="23"/>
    </row>
    <row r="267" s="38" customFormat="1" ht="51.75" spans="1:31">
      <c r="A267" s="395"/>
      <c r="B267" s="847">
        <v>246</v>
      </c>
      <c r="C267" s="389" t="s">
        <v>709</v>
      </c>
      <c r="D267" s="389" t="s">
        <v>710</v>
      </c>
      <c r="E267" s="389" t="s">
        <v>85</v>
      </c>
      <c r="F267" s="389">
        <v>56500</v>
      </c>
      <c r="G267" s="390">
        <v>2020.9</v>
      </c>
      <c r="H267" s="390">
        <v>2025.12</v>
      </c>
      <c r="I267" s="389" t="s">
        <v>711</v>
      </c>
      <c r="J267" s="389" t="s">
        <v>59</v>
      </c>
      <c r="AB267" s="23"/>
      <c r="AC267" s="23"/>
      <c r="AE267" s="23"/>
    </row>
    <row r="268" s="38" customFormat="1" ht="51.75" spans="1:31">
      <c r="A268" s="395"/>
      <c r="B268" s="847">
        <v>247</v>
      </c>
      <c r="C268" s="389" t="s">
        <v>712</v>
      </c>
      <c r="D268" s="389" t="s">
        <v>713</v>
      </c>
      <c r="E268" s="389" t="s">
        <v>85</v>
      </c>
      <c r="F268" s="389">
        <v>50157</v>
      </c>
      <c r="G268" s="389">
        <v>2020.7</v>
      </c>
      <c r="H268" s="389">
        <v>2023.12</v>
      </c>
      <c r="I268" s="389" t="s">
        <v>686</v>
      </c>
      <c r="J268" s="389" t="s">
        <v>47</v>
      </c>
      <c r="AB268" s="23"/>
      <c r="AC268" s="23"/>
      <c r="AE268" s="23"/>
    </row>
    <row r="269" s="38" customFormat="1" ht="26.25" spans="1:31">
      <c r="A269" s="395"/>
      <c r="B269" s="847">
        <v>248</v>
      </c>
      <c r="C269" s="389" t="s">
        <v>714</v>
      </c>
      <c r="D269" s="389" t="s">
        <v>715</v>
      </c>
      <c r="E269" s="389" t="s">
        <v>10</v>
      </c>
      <c r="F269" s="389">
        <v>38100</v>
      </c>
      <c r="G269" s="411" t="s">
        <v>21</v>
      </c>
      <c r="H269" s="389" t="s">
        <v>21</v>
      </c>
      <c r="I269" s="389" t="s">
        <v>686</v>
      </c>
      <c r="J269" s="389" t="s">
        <v>47</v>
      </c>
      <c r="AB269" s="23"/>
      <c r="AC269" s="23"/>
      <c r="AE269" s="23"/>
    </row>
    <row r="270" s="38" customFormat="1" ht="39" spans="1:31">
      <c r="A270" s="395"/>
      <c r="B270" s="847">
        <v>249</v>
      </c>
      <c r="C270" s="389" t="s">
        <v>716</v>
      </c>
      <c r="D270" s="389" t="s">
        <v>717</v>
      </c>
      <c r="E270" s="389" t="s">
        <v>85</v>
      </c>
      <c r="F270" s="407">
        <v>132434</v>
      </c>
      <c r="G270" s="390">
        <v>2018.11</v>
      </c>
      <c r="H270" s="410">
        <v>2024.12</v>
      </c>
      <c r="I270" s="389" t="s">
        <v>718</v>
      </c>
      <c r="J270" s="389" t="s">
        <v>59</v>
      </c>
      <c r="AB270" s="23"/>
      <c r="AC270" s="23"/>
      <c r="AE270" s="23"/>
    </row>
    <row r="271" s="38" customFormat="1" ht="41.25" spans="1:31">
      <c r="A271" s="395"/>
      <c r="B271" s="847">
        <v>250</v>
      </c>
      <c r="C271" s="405" t="s">
        <v>719</v>
      </c>
      <c r="D271" s="405" t="s">
        <v>720</v>
      </c>
      <c r="E271" s="389" t="s">
        <v>10</v>
      </c>
      <c r="F271" s="405">
        <v>580000</v>
      </c>
      <c r="G271" s="967">
        <v>2021.07</v>
      </c>
      <c r="H271" s="967">
        <v>2025.12</v>
      </c>
      <c r="I271" s="981" t="s">
        <v>353</v>
      </c>
      <c r="J271" s="389" t="s">
        <v>47</v>
      </c>
      <c r="AB271" s="45" t="s">
        <v>48</v>
      </c>
      <c r="AC271" s="23"/>
      <c r="AE271" s="23"/>
    </row>
    <row r="272" s="876" customFormat="1" ht="41.25" spans="1:31">
      <c r="A272" s="395"/>
      <c r="B272" s="970">
        <v>251</v>
      </c>
      <c r="C272" s="971" t="s">
        <v>721</v>
      </c>
      <c r="D272" s="971" t="s">
        <v>722</v>
      </c>
      <c r="E272" s="971" t="s">
        <v>85</v>
      </c>
      <c r="F272" s="971">
        <v>529200</v>
      </c>
      <c r="G272" s="972">
        <v>2020.12</v>
      </c>
      <c r="H272" s="973">
        <v>2025.12</v>
      </c>
      <c r="I272" s="982" t="s">
        <v>686</v>
      </c>
      <c r="J272" s="971" t="s">
        <v>723</v>
      </c>
      <c r="AB272" s="901" t="s">
        <v>376</v>
      </c>
      <c r="AC272" s="901" t="s">
        <v>274</v>
      </c>
      <c r="AE272" s="983"/>
    </row>
    <row r="273" s="38" customFormat="1" ht="39" spans="1:31">
      <c r="A273" s="395"/>
      <c r="B273" s="847">
        <v>252</v>
      </c>
      <c r="C273" s="389" t="s">
        <v>724</v>
      </c>
      <c r="D273" s="389" t="s">
        <v>725</v>
      </c>
      <c r="E273" s="389" t="s">
        <v>11</v>
      </c>
      <c r="F273" s="407">
        <v>25000</v>
      </c>
      <c r="G273" s="389" t="s">
        <v>21</v>
      </c>
      <c r="H273" s="389" t="s">
        <v>21</v>
      </c>
      <c r="I273" s="389" t="s">
        <v>21</v>
      </c>
      <c r="J273" s="389" t="s">
        <v>47</v>
      </c>
      <c r="AB273" s="23"/>
      <c r="AC273" s="23"/>
      <c r="AE273" s="23"/>
    </row>
    <row r="274" s="38" customFormat="1" ht="39" spans="1:31">
      <c r="A274" s="395"/>
      <c r="B274" s="847">
        <v>253</v>
      </c>
      <c r="C274" s="389" t="s">
        <v>726</v>
      </c>
      <c r="D274" s="389" t="s">
        <v>727</v>
      </c>
      <c r="E274" s="389" t="s">
        <v>11</v>
      </c>
      <c r="F274" s="407">
        <v>100000</v>
      </c>
      <c r="G274" s="389" t="s">
        <v>21</v>
      </c>
      <c r="H274" s="389" t="s">
        <v>21</v>
      </c>
      <c r="I274" s="389" t="s">
        <v>21</v>
      </c>
      <c r="J274" s="389" t="s">
        <v>47</v>
      </c>
      <c r="AB274" s="23"/>
      <c r="AC274" s="23"/>
      <c r="AE274" s="23"/>
    </row>
    <row r="275" s="38" customFormat="1" ht="51.75" spans="1:31">
      <c r="A275" s="395"/>
      <c r="B275" s="847">
        <v>254</v>
      </c>
      <c r="C275" s="389" t="s">
        <v>728</v>
      </c>
      <c r="D275" s="389" t="s">
        <v>729</v>
      </c>
      <c r="E275" s="389" t="s">
        <v>11</v>
      </c>
      <c r="F275" s="407">
        <v>300000</v>
      </c>
      <c r="G275" s="389" t="s">
        <v>21</v>
      </c>
      <c r="H275" s="389" t="s">
        <v>21</v>
      </c>
      <c r="I275" s="389" t="s">
        <v>21</v>
      </c>
      <c r="J275" s="389" t="s">
        <v>47</v>
      </c>
      <c r="AB275" s="23"/>
      <c r="AC275" s="23"/>
      <c r="AE275" s="23"/>
    </row>
    <row r="276" s="38" customFormat="1" ht="51.75" spans="1:31">
      <c r="A276" s="395"/>
      <c r="B276" s="847">
        <v>255</v>
      </c>
      <c r="C276" s="389" t="s">
        <v>730</v>
      </c>
      <c r="D276" s="389" t="s">
        <v>731</v>
      </c>
      <c r="E276" s="389" t="s">
        <v>11</v>
      </c>
      <c r="F276" s="407">
        <v>300000</v>
      </c>
      <c r="G276" s="389" t="s">
        <v>21</v>
      </c>
      <c r="H276" s="389" t="s">
        <v>21</v>
      </c>
      <c r="I276" s="389" t="s">
        <v>21</v>
      </c>
      <c r="J276" s="389" t="s">
        <v>47</v>
      </c>
      <c r="AB276" s="23"/>
      <c r="AC276" s="23"/>
      <c r="AE276" s="23"/>
    </row>
    <row r="277" s="38" customFormat="1" ht="51.75" spans="1:31">
      <c r="A277" s="395"/>
      <c r="B277" s="847">
        <v>256</v>
      </c>
      <c r="C277" s="389" t="s">
        <v>732</v>
      </c>
      <c r="D277" s="389" t="s">
        <v>733</v>
      </c>
      <c r="E277" s="389" t="s">
        <v>11</v>
      </c>
      <c r="F277" s="407">
        <v>700000</v>
      </c>
      <c r="G277" s="389" t="s">
        <v>21</v>
      </c>
      <c r="H277" s="389" t="s">
        <v>21</v>
      </c>
      <c r="I277" s="389" t="s">
        <v>21</v>
      </c>
      <c r="J277" s="389" t="s">
        <v>47</v>
      </c>
      <c r="AB277" s="23"/>
      <c r="AC277" s="23"/>
      <c r="AE277" s="23"/>
    </row>
    <row r="278" s="384" customFormat="1" ht="64.5" spans="1:31">
      <c r="A278" s="395"/>
      <c r="B278" s="844">
        <v>257</v>
      </c>
      <c r="C278" s="845" t="s">
        <v>734</v>
      </c>
      <c r="D278" s="845" t="s">
        <v>735</v>
      </c>
      <c r="E278" s="845" t="s">
        <v>11</v>
      </c>
      <c r="F278" s="846" t="s">
        <v>21</v>
      </c>
      <c r="G278" s="845">
        <v>2021</v>
      </c>
      <c r="H278" s="845">
        <v>2023</v>
      </c>
      <c r="I278" s="845" t="s">
        <v>736</v>
      </c>
      <c r="J278" s="845" t="s">
        <v>47</v>
      </c>
      <c r="AB278" s="848" t="s">
        <v>48</v>
      </c>
      <c r="AC278" s="849" t="s">
        <v>737</v>
      </c>
      <c r="AD278" s="384" t="s">
        <v>619</v>
      </c>
      <c r="AE278" s="849" t="s">
        <v>738</v>
      </c>
    </row>
    <row r="279" s="384" customFormat="1" ht="64.5" spans="1:31">
      <c r="A279" s="395"/>
      <c r="B279" s="844">
        <v>258</v>
      </c>
      <c r="C279" s="845" t="s">
        <v>739</v>
      </c>
      <c r="D279" s="845" t="s">
        <v>740</v>
      </c>
      <c r="E279" s="845" t="s">
        <v>11</v>
      </c>
      <c r="F279" s="846" t="s">
        <v>21</v>
      </c>
      <c r="G279" s="845">
        <v>2021</v>
      </c>
      <c r="H279" s="845">
        <v>2023</v>
      </c>
      <c r="I279" s="845" t="s">
        <v>736</v>
      </c>
      <c r="J279" s="845" t="s">
        <v>47</v>
      </c>
      <c r="AB279" s="848" t="s">
        <v>48</v>
      </c>
      <c r="AC279" s="849" t="s">
        <v>737</v>
      </c>
      <c r="AD279" s="384" t="s">
        <v>619</v>
      </c>
      <c r="AE279" s="849" t="s">
        <v>738</v>
      </c>
    </row>
    <row r="280" s="384" customFormat="1" ht="64.5" spans="1:31">
      <c r="A280" s="395"/>
      <c r="B280" s="844">
        <v>259</v>
      </c>
      <c r="C280" s="845" t="s">
        <v>741</v>
      </c>
      <c r="D280" s="845" t="s">
        <v>742</v>
      </c>
      <c r="E280" s="845" t="s">
        <v>11</v>
      </c>
      <c r="F280" s="846" t="s">
        <v>21</v>
      </c>
      <c r="G280" s="845">
        <v>2021</v>
      </c>
      <c r="H280" s="845">
        <v>2023</v>
      </c>
      <c r="I280" s="845" t="s">
        <v>736</v>
      </c>
      <c r="J280" s="845" t="s">
        <v>47</v>
      </c>
      <c r="AB280" s="848" t="s">
        <v>48</v>
      </c>
      <c r="AC280" s="849" t="s">
        <v>737</v>
      </c>
      <c r="AD280" s="384" t="s">
        <v>619</v>
      </c>
      <c r="AE280" s="849" t="s">
        <v>738</v>
      </c>
    </row>
    <row r="281" s="384" customFormat="1" ht="64.5" spans="1:31">
      <c r="A281" s="395"/>
      <c r="B281" s="844">
        <v>260</v>
      </c>
      <c r="C281" s="845" t="s">
        <v>743</v>
      </c>
      <c r="D281" s="845" t="s">
        <v>744</v>
      </c>
      <c r="E281" s="845" t="s">
        <v>11</v>
      </c>
      <c r="F281" s="846" t="s">
        <v>21</v>
      </c>
      <c r="G281" s="845">
        <v>2021</v>
      </c>
      <c r="H281" s="845">
        <v>2023</v>
      </c>
      <c r="I281" s="845" t="s">
        <v>736</v>
      </c>
      <c r="J281" s="845" t="s">
        <v>47</v>
      </c>
      <c r="AB281" s="848" t="s">
        <v>48</v>
      </c>
      <c r="AC281" s="849" t="s">
        <v>737</v>
      </c>
      <c r="AD281" s="384" t="s">
        <v>619</v>
      </c>
      <c r="AE281" s="849" t="s">
        <v>738</v>
      </c>
    </row>
    <row r="282" s="384" customFormat="1" ht="64.5" spans="1:31">
      <c r="A282" s="395"/>
      <c r="B282" s="844">
        <v>261</v>
      </c>
      <c r="C282" s="845" t="s">
        <v>745</v>
      </c>
      <c r="D282" s="845" t="s">
        <v>746</v>
      </c>
      <c r="E282" s="845" t="s">
        <v>11</v>
      </c>
      <c r="F282" s="846" t="s">
        <v>21</v>
      </c>
      <c r="G282" s="845">
        <v>2021</v>
      </c>
      <c r="H282" s="845">
        <v>2025</v>
      </c>
      <c r="I282" s="845" t="s">
        <v>736</v>
      </c>
      <c r="J282" s="845" t="s">
        <v>47</v>
      </c>
      <c r="AB282" s="848" t="s">
        <v>48</v>
      </c>
      <c r="AC282" s="849" t="s">
        <v>737</v>
      </c>
      <c r="AD282" s="384" t="s">
        <v>619</v>
      </c>
      <c r="AE282" s="849" t="s">
        <v>738</v>
      </c>
    </row>
    <row r="283" s="38" customFormat="1" spans="1:31">
      <c r="A283" s="395"/>
      <c r="B283" s="847">
        <v>262</v>
      </c>
      <c r="C283" s="412" t="s">
        <v>747</v>
      </c>
      <c r="D283" s="412" t="s">
        <v>748</v>
      </c>
      <c r="E283" s="412" t="s">
        <v>11</v>
      </c>
      <c r="F283" s="413" t="s">
        <v>21</v>
      </c>
      <c r="G283" s="412">
        <v>2021</v>
      </c>
      <c r="H283" s="412">
        <v>2023</v>
      </c>
      <c r="I283" s="412" t="s">
        <v>595</v>
      </c>
      <c r="J283" s="412" t="s">
        <v>47</v>
      </c>
      <c r="AB283" s="23"/>
      <c r="AC283" s="23"/>
      <c r="AE283" s="23"/>
    </row>
    <row r="284" s="38" customFormat="1" ht="26.25" spans="1:31">
      <c r="A284" s="395"/>
      <c r="B284" s="847">
        <v>263</v>
      </c>
      <c r="C284" s="412" t="s">
        <v>749</v>
      </c>
      <c r="D284" s="412" t="s">
        <v>750</v>
      </c>
      <c r="E284" s="412" t="s">
        <v>11</v>
      </c>
      <c r="F284" s="413" t="s">
        <v>21</v>
      </c>
      <c r="G284" s="412">
        <v>2021</v>
      </c>
      <c r="H284" s="412">
        <v>2023</v>
      </c>
      <c r="I284" s="412" t="s">
        <v>595</v>
      </c>
      <c r="J284" s="412" t="s">
        <v>47</v>
      </c>
      <c r="AB284" s="23"/>
      <c r="AC284" s="23"/>
      <c r="AE284" s="23"/>
    </row>
    <row r="285" s="38" customFormat="1" ht="64.5" spans="1:31">
      <c r="A285" s="395"/>
      <c r="B285" s="847">
        <v>264</v>
      </c>
      <c r="C285" s="412" t="s">
        <v>751</v>
      </c>
      <c r="D285" s="412" t="s">
        <v>752</v>
      </c>
      <c r="E285" s="412" t="s">
        <v>11</v>
      </c>
      <c r="F285" s="413" t="s">
        <v>21</v>
      </c>
      <c r="G285" s="974">
        <v>2022</v>
      </c>
      <c r="H285" s="974">
        <v>2024</v>
      </c>
      <c r="I285" s="412" t="s">
        <v>753</v>
      </c>
      <c r="J285" s="412" t="s">
        <v>59</v>
      </c>
      <c r="AB285" s="23" t="s">
        <v>301</v>
      </c>
      <c r="AC285" s="23"/>
      <c r="AE285" s="23"/>
    </row>
    <row r="286" s="38" customFormat="1" ht="64.5" spans="1:31">
      <c r="A286" s="395"/>
      <c r="B286" s="847">
        <v>265</v>
      </c>
      <c r="C286" s="412" t="s">
        <v>754</v>
      </c>
      <c r="D286" s="412" t="s">
        <v>755</v>
      </c>
      <c r="E286" s="412" t="s">
        <v>11</v>
      </c>
      <c r="F286" s="413" t="s">
        <v>21</v>
      </c>
      <c r="G286" s="412">
        <v>2022</v>
      </c>
      <c r="H286" s="412">
        <v>2025</v>
      </c>
      <c r="I286" s="412" t="s">
        <v>753</v>
      </c>
      <c r="J286" s="412" t="s">
        <v>59</v>
      </c>
      <c r="AB286" s="23" t="s">
        <v>301</v>
      </c>
      <c r="AC286" s="23"/>
      <c r="AE286" s="23"/>
    </row>
    <row r="287" s="384" customFormat="1" ht="39" spans="1:31">
      <c r="A287" s="843"/>
      <c r="B287" s="844">
        <v>266</v>
      </c>
      <c r="C287" s="953" t="s">
        <v>756</v>
      </c>
      <c r="D287" s="953" t="s">
        <v>757</v>
      </c>
      <c r="E287" s="953" t="s">
        <v>10</v>
      </c>
      <c r="F287" s="975">
        <v>300000</v>
      </c>
      <c r="G287" s="953" t="s">
        <v>21</v>
      </c>
      <c r="H287" s="953" t="s">
        <v>21</v>
      </c>
      <c r="I287" s="953" t="s">
        <v>21</v>
      </c>
      <c r="J287" s="953" t="s">
        <v>121</v>
      </c>
      <c r="K287" s="953" t="s">
        <v>110</v>
      </c>
      <c r="L287" s="953" t="s">
        <v>110</v>
      </c>
      <c r="M287" s="953" t="s">
        <v>110</v>
      </c>
      <c r="N287" s="953" t="s">
        <v>110</v>
      </c>
      <c r="O287" s="953" t="s">
        <v>110</v>
      </c>
      <c r="P287" s="953" t="s">
        <v>110</v>
      </c>
      <c r="Q287" s="953" t="s">
        <v>110</v>
      </c>
      <c r="R287" s="953" t="s">
        <v>110</v>
      </c>
      <c r="S287" s="953" t="s">
        <v>110</v>
      </c>
      <c r="T287" s="953" t="s">
        <v>110</v>
      </c>
      <c r="U287" s="953" t="s">
        <v>110</v>
      </c>
      <c r="V287" s="953" t="s">
        <v>110</v>
      </c>
      <c r="W287" s="953" t="s">
        <v>110</v>
      </c>
      <c r="X287" s="953" t="s">
        <v>110</v>
      </c>
      <c r="Y287" s="953" t="s">
        <v>110</v>
      </c>
      <c r="Z287" s="953" t="s">
        <v>110</v>
      </c>
      <c r="AA287" s="953" t="s">
        <v>110</v>
      </c>
      <c r="AB287" s="953" t="s">
        <v>110</v>
      </c>
      <c r="AC287" s="849"/>
      <c r="AE287" s="849"/>
    </row>
    <row r="288" s="384" customFormat="1" ht="39" spans="1:31">
      <c r="A288" s="843"/>
      <c r="B288" s="844">
        <v>267</v>
      </c>
      <c r="C288" s="953" t="s">
        <v>758</v>
      </c>
      <c r="D288" s="953" t="s">
        <v>759</v>
      </c>
      <c r="E288" s="953" t="s">
        <v>10</v>
      </c>
      <c r="F288" s="975">
        <v>500000</v>
      </c>
      <c r="G288" s="953" t="s">
        <v>21</v>
      </c>
      <c r="H288" s="953" t="s">
        <v>21</v>
      </c>
      <c r="I288" s="953" t="s">
        <v>21</v>
      </c>
      <c r="J288" s="953" t="s">
        <v>121</v>
      </c>
      <c r="K288" s="953" t="s">
        <v>110</v>
      </c>
      <c r="L288" s="953" t="s">
        <v>110</v>
      </c>
      <c r="M288" s="953" t="s">
        <v>110</v>
      </c>
      <c r="N288" s="953" t="s">
        <v>110</v>
      </c>
      <c r="O288" s="953" t="s">
        <v>110</v>
      </c>
      <c r="P288" s="953" t="s">
        <v>110</v>
      </c>
      <c r="Q288" s="953" t="s">
        <v>110</v>
      </c>
      <c r="R288" s="953" t="s">
        <v>110</v>
      </c>
      <c r="S288" s="953" t="s">
        <v>110</v>
      </c>
      <c r="T288" s="953" t="s">
        <v>110</v>
      </c>
      <c r="U288" s="953" t="s">
        <v>110</v>
      </c>
      <c r="V288" s="953" t="s">
        <v>110</v>
      </c>
      <c r="W288" s="953" t="s">
        <v>110</v>
      </c>
      <c r="X288" s="953" t="s">
        <v>110</v>
      </c>
      <c r="Y288" s="953" t="s">
        <v>110</v>
      </c>
      <c r="Z288" s="953" t="s">
        <v>110</v>
      </c>
      <c r="AA288" s="953" t="s">
        <v>110</v>
      </c>
      <c r="AB288" s="953" t="s">
        <v>110</v>
      </c>
      <c r="AC288" s="849"/>
      <c r="AE288" s="849"/>
    </row>
    <row r="289" s="384" customFormat="1" ht="39" spans="1:31">
      <c r="A289" s="843"/>
      <c r="B289" s="844"/>
      <c r="C289" s="953" t="s">
        <v>760</v>
      </c>
      <c r="D289" s="953" t="s">
        <v>761</v>
      </c>
      <c r="E289" s="953" t="s">
        <v>10</v>
      </c>
      <c r="F289" s="975">
        <v>25000</v>
      </c>
      <c r="G289" s="953"/>
      <c r="H289" s="953"/>
      <c r="I289" s="953" t="s">
        <v>219</v>
      </c>
      <c r="J289" s="953" t="s">
        <v>110</v>
      </c>
      <c r="K289" s="953" t="s">
        <v>110</v>
      </c>
      <c r="L289" s="953" t="s">
        <v>110</v>
      </c>
      <c r="M289" s="953" t="s">
        <v>110</v>
      </c>
      <c r="N289" s="953" t="s">
        <v>110</v>
      </c>
      <c r="O289" s="953" t="s">
        <v>110</v>
      </c>
      <c r="P289" s="953" t="s">
        <v>110</v>
      </c>
      <c r="Q289" s="953" t="s">
        <v>110</v>
      </c>
      <c r="R289" s="953" t="s">
        <v>110</v>
      </c>
      <c r="S289" s="953" t="s">
        <v>110</v>
      </c>
      <c r="T289" s="953" t="s">
        <v>110</v>
      </c>
      <c r="U289" s="953" t="s">
        <v>110</v>
      </c>
      <c r="V289" s="953" t="s">
        <v>110</v>
      </c>
      <c r="W289" s="953" t="s">
        <v>110</v>
      </c>
      <c r="X289" s="953" t="s">
        <v>110</v>
      </c>
      <c r="Y289" s="953" t="s">
        <v>110</v>
      </c>
      <c r="Z289" s="953" t="s">
        <v>110</v>
      </c>
      <c r="AA289" s="953" t="s">
        <v>110</v>
      </c>
      <c r="AB289" s="953" t="s">
        <v>110</v>
      </c>
      <c r="AC289" s="849" t="s">
        <v>762</v>
      </c>
      <c r="AE289" s="849"/>
    </row>
    <row r="290" s="876" customFormat="1" spans="1:31">
      <c r="A290" s="976"/>
      <c r="B290" s="970">
        <v>268</v>
      </c>
      <c r="C290" s="971" t="s">
        <v>763</v>
      </c>
      <c r="D290" s="971" t="s">
        <v>764</v>
      </c>
      <c r="E290" s="971" t="s">
        <v>10</v>
      </c>
      <c r="F290" s="977">
        <v>300</v>
      </c>
      <c r="G290" s="971">
        <v>2021.6</v>
      </c>
      <c r="H290" s="971">
        <v>2025.1</v>
      </c>
      <c r="I290" s="971" t="s">
        <v>219</v>
      </c>
      <c r="J290" s="971" t="s">
        <v>110</v>
      </c>
      <c r="AB290" s="983" t="s">
        <v>110</v>
      </c>
      <c r="AC290" s="983" t="s">
        <v>765</v>
      </c>
      <c r="AE290" s="983"/>
    </row>
    <row r="291" s="38" customFormat="1" ht="51.75" spans="1:31">
      <c r="A291" s="395"/>
      <c r="B291" s="847">
        <v>269</v>
      </c>
      <c r="C291" s="389" t="s">
        <v>766</v>
      </c>
      <c r="D291" s="389" t="s">
        <v>767</v>
      </c>
      <c r="E291" s="389" t="s">
        <v>10</v>
      </c>
      <c r="F291" s="390">
        <v>135000</v>
      </c>
      <c r="G291" s="389" t="s">
        <v>21</v>
      </c>
      <c r="H291" s="389" t="s">
        <v>21</v>
      </c>
      <c r="I291" s="389" t="s">
        <v>219</v>
      </c>
      <c r="J291" s="389" t="s">
        <v>110</v>
      </c>
      <c r="AB291" s="23"/>
      <c r="AC291" s="23"/>
      <c r="AE291" s="23"/>
    </row>
    <row r="292" s="38" customFormat="1" ht="26.25" spans="1:31">
      <c r="A292" s="395"/>
      <c r="B292" s="847">
        <v>270</v>
      </c>
      <c r="C292" s="389" t="s">
        <v>768</v>
      </c>
      <c r="D292" s="389" t="s">
        <v>769</v>
      </c>
      <c r="E292" s="389" t="s">
        <v>85</v>
      </c>
      <c r="F292" s="389">
        <v>25000</v>
      </c>
      <c r="G292" s="389">
        <v>2020.07</v>
      </c>
      <c r="H292" s="389">
        <v>2022.03</v>
      </c>
      <c r="I292" s="389" t="s">
        <v>770</v>
      </c>
      <c r="J292" s="389" t="s">
        <v>110</v>
      </c>
      <c r="AB292" s="23"/>
      <c r="AC292" s="23"/>
      <c r="AE292" s="23"/>
    </row>
    <row r="293" s="876" customFormat="1" spans="1:31">
      <c r="A293" s="976"/>
      <c r="B293" s="970">
        <v>271</v>
      </c>
      <c r="C293" s="971" t="s">
        <v>763</v>
      </c>
      <c r="D293" s="971" t="s">
        <v>764</v>
      </c>
      <c r="E293" s="971" t="s">
        <v>10</v>
      </c>
      <c r="F293" s="977">
        <v>300</v>
      </c>
      <c r="G293" s="971">
        <v>2021.6</v>
      </c>
      <c r="H293" s="971">
        <v>2025.1</v>
      </c>
      <c r="I293" s="971" t="s">
        <v>219</v>
      </c>
      <c r="J293" s="971" t="s">
        <v>110</v>
      </c>
      <c r="AB293" s="983" t="s">
        <v>110</v>
      </c>
      <c r="AC293" s="983" t="s">
        <v>771</v>
      </c>
      <c r="AE293" s="983"/>
    </row>
    <row r="294" s="38" customFormat="1" ht="26.25" spans="1:31">
      <c r="A294" s="395"/>
      <c r="B294" s="847">
        <v>272</v>
      </c>
      <c r="C294" s="389" t="s">
        <v>772</v>
      </c>
      <c r="D294" s="389" t="s">
        <v>773</v>
      </c>
      <c r="E294" s="389" t="s">
        <v>10</v>
      </c>
      <c r="F294" s="389">
        <v>3300</v>
      </c>
      <c r="G294" s="389">
        <v>2021.05</v>
      </c>
      <c r="H294" s="389">
        <v>2022.05</v>
      </c>
      <c r="I294" s="389" t="s">
        <v>774</v>
      </c>
      <c r="J294" s="389" t="s">
        <v>110</v>
      </c>
      <c r="AB294" s="23"/>
      <c r="AC294" s="23"/>
      <c r="AE294" s="23"/>
    </row>
    <row r="295" s="876" customFormat="1" spans="1:31">
      <c r="A295" s="395"/>
      <c r="B295" s="970">
        <v>273</v>
      </c>
      <c r="C295" s="971" t="s">
        <v>775</v>
      </c>
      <c r="D295" s="971" t="s">
        <v>776</v>
      </c>
      <c r="E295" s="971" t="s">
        <v>10</v>
      </c>
      <c r="F295" s="977">
        <v>294000</v>
      </c>
      <c r="G295" s="971">
        <v>2021.9</v>
      </c>
      <c r="H295" s="971" t="s">
        <v>21</v>
      </c>
      <c r="I295" s="971" t="s">
        <v>232</v>
      </c>
      <c r="J295" s="971" t="s">
        <v>24</v>
      </c>
      <c r="AB295" s="898" t="s">
        <v>24</v>
      </c>
      <c r="AC295" s="983" t="s">
        <v>777</v>
      </c>
      <c r="AE295" s="983"/>
    </row>
    <row r="296" s="38" customFormat="1" ht="26.25" spans="1:31">
      <c r="A296" s="395"/>
      <c r="B296" s="847">
        <v>274</v>
      </c>
      <c r="C296" s="389" t="s">
        <v>778</v>
      </c>
      <c r="D296" s="389" t="s">
        <v>779</v>
      </c>
      <c r="E296" s="389" t="s">
        <v>10</v>
      </c>
      <c r="F296" s="390">
        <v>160000</v>
      </c>
      <c r="G296" s="389">
        <v>2021.9</v>
      </c>
      <c r="H296" s="405">
        <v>2021.12</v>
      </c>
      <c r="I296" s="389" t="s">
        <v>232</v>
      </c>
      <c r="J296" s="389" t="s">
        <v>24</v>
      </c>
      <c r="AB296" s="261" t="s">
        <v>24</v>
      </c>
      <c r="AC296" s="23" t="s">
        <v>780</v>
      </c>
      <c r="AE296" s="23"/>
    </row>
    <row r="297" s="38" customFormat="1" ht="51.75" spans="1:31">
      <c r="A297" s="395"/>
      <c r="B297" s="847">
        <v>275</v>
      </c>
      <c r="C297" s="389" t="s">
        <v>781</v>
      </c>
      <c r="D297" s="389" t="s">
        <v>782</v>
      </c>
      <c r="E297" s="389" t="s">
        <v>11</v>
      </c>
      <c r="F297" s="407">
        <v>800000</v>
      </c>
      <c r="G297" s="389" t="s">
        <v>21</v>
      </c>
      <c r="H297" s="389" t="s">
        <v>21</v>
      </c>
      <c r="I297" s="389" t="s">
        <v>21</v>
      </c>
      <c r="J297" s="389" t="s">
        <v>54</v>
      </c>
      <c r="AB297" s="23"/>
      <c r="AC297" s="23"/>
      <c r="AE297" s="23"/>
    </row>
    <row r="298" s="38" customFormat="1" ht="39" spans="1:31">
      <c r="A298" s="395"/>
      <c r="B298" s="847">
        <v>276</v>
      </c>
      <c r="C298" s="389" t="s">
        <v>783</v>
      </c>
      <c r="D298" s="389" t="s">
        <v>784</v>
      </c>
      <c r="E298" s="389" t="s">
        <v>10</v>
      </c>
      <c r="F298" s="390">
        <v>40000</v>
      </c>
      <c r="G298" s="389">
        <v>2021.12</v>
      </c>
      <c r="H298" s="389">
        <v>2025.12</v>
      </c>
      <c r="I298" s="389" t="s">
        <v>149</v>
      </c>
      <c r="J298" s="389" t="s">
        <v>34</v>
      </c>
      <c r="AB298" s="23"/>
      <c r="AC298" s="23"/>
      <c r="AE298" s="23"/>
    </row>
    <row r="299" s="38" customFormat="1" ht="64.5" spans="1:31">
      <c r="A299" s="395"/>
      <c r="B299" s="847">
        <v>277</v>
      </c>
      <c r="C299" s="389" t="s">
        <v>785</v>
      </c>
      <c r="D299" s="389" t="s">
        <v>786</v>
      </c>
      <c r="E299" s="389" t="s">
        <v>11</v>
      </c>
      <c r="F299" s="407" t="s">
        <v>21</v>
      </c>
      <c r="G299" s="389" t="s">
        <v>21</v>
      </c>
      <c r="H299" s="389" t="s">
        <v>21</v>
      </c>
      <c r="I299" s="389" t="s">
        <v>21</v>
      </c>
      <c r="J299" s="389" t="s">
        <v>38</v>
      </c>
      <c r="AB299" s="23"/>
      <c r="AC299" s="23"/>
      <c r="AE299" s="23"/>
    </row>
    <row r="300" s="38" customFormat="1" ht="39" spans="1:31">
      <c r="A300" s="395"/>
      <c r="B300" s="847">
        <v>278</v>
      </c>
      <c r="C300" s="389" t="s">
        <v>787</v>
      </c>
      <c r="D300" s="389" t="s">
        <v>788</v>
      </c>
      <c r="E300" s="405" t="s">
        <v>10</v>
      </c>
      <c r="F300" s="390">
        <v>30000</v>
      </c>
      <c r="G300" s="491">
        <v>2020</v>
      </c>
      <c r="H300" s="491">
        <v>2023</v>
      </c>
      <c r="I300" s="389" t="s">
        <v>37</v>
      </c>
      <c r="J300" s="389" t="s">
        <v>38</v>
      </c>
      <c r="AB300" s="23" t="s">
        <v>38</v>
      </c>
      <c r="AC300" s="23"/>
      <c r="AE300" s="23"/>
    </row>
    <row r="301" s="875" customFormat="1" ht="41.25" spans="1:31">
      <c r="A301" s="395"/>
      <c r="B301" s="978">
        <v>279</v>
      </c>
      <c r="C301" s="979" t="s">
        <v>789</v>
      </c>
      <c r="D301" s="979" t="s">
        <v>790</v>
      </c>
      <c r="E301" s="979" t="s">
        <v>11</v>
      </c>
      <c r="F301" s="980" t="s">
        <v>21</v>
      </c>
      <c r="G301" s="979">
        <v>2021</v>
      </c>
      <c r="H301" s="979">
        <v>2023</v>
      </c>
      <c r="I301" s="979" t="s">
        <v>37</v>
      </c>
      <c r="J301" s="979" t="s">
        <v>38</v>
      </c>
      <c r="AB301" s="901" t="s">
        <v>38</v>
      </c>
      <c r="AC301" s="901" t="s">
        <v>791</v>
      </c>
      <c r="AE301" s="901"/>
    </row>
    <row r="302" s="44" customFormat="1" ht="26.25" spans="1:31">
      <c r="A302" s="395"/>
      <c r="B302" s="847">
        <v>280</v>
      </c>
      <c r="C302" s="412" t="s">
        <v>792</v>
      </c>
      <c r="D302" s="412" t="s">
        <v>793</v>
      </c>
      <c r="E302" s="412" t="s">
        <v>11</v>
      </c>
      <c r="F302" s="413" t="s">
        <v>21</v>
      </c>
      <c r="G302" s="412">
        <v>2021</v>
      </c>
      <c r="H302" s="412">
        <v>2023</v>
      </c>
      <c r="I302" s="412" t="s">
        <v>37</v>
      </c>
      <c r="J302" s="412" t="s">
        <v>38</v>
      </c>
      <c r="AB302" s="45"/>
      <c r="AC302" s="45"/>
      <c r="AE302" s="45"/>
    </row>
    <row r="303" s="44" customFormat="1" ht="26.25" spans="1:31">
      <c r="A303" s="395"/>
      <c r="B303" s="847">
        <v>281</v>
      </c>
      <c r="C303" s="412" t="s">
        <v>794</v>
      </c>
      <c r="D303" s="412" t="s">
        <v>795</v>
      </c>
      <c r="E303" s="412" t="s">
        <v>11</v>
      </c>
      <c r="F303" s="413" t="s">
        <v>21</v>
      </c>
      <c r="G303" s="412">
        <v>2021</v>
      </c>
      <c r="H303" s="412">
        <v>2023</v>
      </c>
      <c r="I303" s="412" t="s">
        <v>37</v>
      </c>
      <c r="J303" s="412" t="s">
        <v>38</v>
      </c>
      <c r="AB303" s="45"/>
      <c r="AC303" s="45"/>
      <c r="AE303" s="45"/>
    </row>
    <row r="304" s="44" customFormat="1" ht="26.25" spans="1:31">
      <c r="A304" s="395"/>
      <c r="B304" s="847">
        <v>282</v>
      </c>
      <c r="C304" s="412" t="s">
        <v>796</v>
      </c>
      <c r="D304" s="412" t="s">
        <v>797</v>
      </c>
      <c r="E304" s="412" t="s">
        <v>11</v>
      </c>
      <c r="F304" s="413" t="s">
        <v>21</v>
      </c>
      <c r="G304" s="412">
        <v>2021</v>
      </c>
      <c r="H304" s="412">
        <v>2023</v>
      </c>
      <c r="I304" s="412" t="s">
        <v>37</v>
      </c>
      <c r="J304" s="412" t="s">
        <v>38</v>
      </c>
      <c r="AB304" s="45"/>
      <c r="AC304" s="45"/>
      <c r="AE304" s="45"/>
    </row>
    <row r="305" s="44" customFormat="1" ht="26.25" spans="1:31">
      <c r="A305" s="395"/>
      <c r="B305" s="847">
        <v>283</v>
      </c>
      <c r="C305" s="389" t="s">
        <v>798</v>
      </c>
      <c r="D305" s="389" t="s">
        <v>799</v>
      </c>
      <c r="E305" s="389" t="s">
        <v>10</v>
      </c>
      <c r="F305" s="390">
        <v>10000</v>
      </c>
      <c r="G305" s="389">
        <v>2021</v>
      </c>
      <c r="H305" s="389">
        <v>2025</v>
      </c>
      <c r="I305" s="389" t="s">
        <v>37</v>
      </c>
      <c r="J305" s="389" t="s">
        <v>38</v>
      </c>
      <c r="AB305" s="45"/>
      <c r="AC305" s="45"/>
      <c r="AE305" s="45"/>
    </row>
    <row r="306" s="44" customFormat="1" ht="14.25" spans="1:31">
      <c r="A306" s="395"/>
      <c r="B306" s="847">
        <v>284</v>
      </c>
      <c r="C306" s="405" t="s">
        <v>800</v>
      </c>
      <c r="D306" s="389" t="s">
        <v>801</v>
      </c>
      <c r="E306" s="389" t="s">
        <v>85</v>
      </c>
      <c r="F306" s="390">
        <v>16000</v>
      </c>
      <c r="G306" s="389">
        <v>2020</v>
      </c>
      <c r="H306" s="389">
        <v>2023</v>
      </c>
      <c r="I306" s="389" t="s">
        <v>37</v>
      </c>
      <c r="J306" s="389" t="s">
        <v>38</v>
      </c>
      <c r="AB306" s="45"/>
      <c r="AC306" s="45"/>
      <c r="AE306" s="45"/>
    </row>
    <row r="307" s="44" customFormat="1" ht="26.25" spans="1:31">
      <c r="A307" s="395"/>
      <c r="B307" s="847">
        <v>285</v>
      </c>
      <c r="C307" s="389" t="s">
        <v>802</v>
      </c>
      <c r="D307" s="389" t="s">
        <v>803</v>
      </c>
      <c r="E307" s="389" t="s">
        <v>10</v>
      </c>
      <c r="F307" s="390">
        <v>50000</v>
      </c>
      <c r="G307" s="389">
        <v>2021</v>
      </c>
      <c r="H307" s="389">
        <v>2025</v>
      </c>
      <c r="I307" s="389" t="s">
        <v>37</v>
      </c>
      <c r="J307" s="389" t="s">
        <v>38</v>
      </c>
      <c r="AB307" s="45"/>
      <c r="AC307" s="45"/>
      <c r="AE307" s="45"/>
    </row>
    <row r="308" s="44" customFormat="1" ht="26.25" spans="1:31">
      <c r="A308" s="395"/>
      <c r="B308" s="847">
        <v>286</v>
      </c>
      <c r="C308" s="389" t="s">
        <v>804</v>
      </c>
      <c r="D308" s="389" t="s">
        <v>805</v>
      </c>
      <c r="E308" s="389" t="s">
        <v>10</v>
      </c>
      <c r="F308" s="390">
        <v>80000</v>
      </c>
      <c r="G308" s="389">
        <v>2021</v>
      </c>
      <c r="H308" s="389">
        <v>2025</v>
      </c>
      <c r="I308" s="389" t="s">
        <v>37</v>
      </c>
      <c r="J308" s="389" t="s">
        <v>38</v>
      </c>
      <c r="AB308" s="45"/>
      <c r="AC308" s="45"/>
      <c r="AE308" s="45"/>
    </row>
    <row r="309" s="44" customFormat="1" ht="108.75" spans="1:31">
      <c r="A309" s="395"/>
      <c r="B309" s="847">
        <v>287</v>
      </c>
      <c r="C309" s="389" t="s">
        <v>806</v>
      </c>
      <c r="D309" s="389" t="s">
        <v>807</v>
      </c>
      <c r="E309" s="389" t="s">
        <v>10</v>
      </c>
      <c r="F309" s="390">
        <v>262500</v>
      </c>
      <c r="G309" s="389">
        <v>2021.9</v>
      </c>
      <c r="H309" s="389" t="s">
        <v>21</v>
      </c>
      <c r="I309" s="389" t="s">
        <v>262</v>
      </c>
      <c r="J309" s="389" t="s">
        <v>264</v>
      </c>
      <c r="K309" s="389" t="s">
        <v>264</v>
      </c>
      <c r="L309" s="389" t="s">
        <v>264</v>
      </c>
      <c r="M309" s="389" t="s">
        <v>264</v>
      </c>
      <c r="N309" s="389" t="s">
        <v>264</v>
      </c>
      <c r="O309" s="389" t="s">
        <v>264</v>
      </c>
      <c r="P309" s="389" t="s">
        <v>264</v>
      </c>
      <c r="Q309" s="389" t="s">
        <v>264</v>
      </c>
      <c r="R309" s="389" t="s">
        <v>264</v>
      </c>
      <c r="S309" s="389" t="s">
        <v>264</v>
      </c>
      <c r="T309" s="389" t="s">
        <v>264</v>
      </c>
      <c r="U309" s="389" t="s">
        <v>264</v>
      </c>
      <c r="V309" s="389" t="s">
        <v>264</v>
      </c>
      <c r="W309" s="389" t="s">
        <v>264</v>
      </c>
      <c r="X309" s="389" t="s">
        <v>264</v>
      </c>
      <c r="Y309" s="389" t="s">
        <v>264</v>
      </c>
      <c r="Z309" s="389" t="s">
        <v>264</v>
      </c>
      <c r="AA309" s="389" t="s">
        <v>264</v>
      </c>
      <c r="AB309" s="389" t="s">
        <v>264</v>
      </c>
      <c r="AC309" s="45" t="s">
        <v>808</v>
      </c>
      <c r="AE309" s="45"/>
    </row>
    <row r="310" s="38" customFormat="1" ht="115.5" spans="1:31">
      <c r="A310" s="395"/>
      <c r="B310" s="847">
        <v>288</v>
      </c>
      <c r="C310" s="418" t="s">
        <v>809</v>
      </c>
      <c r="D310" s="418" t="s">
        <v>810</v>
      </c>
      <c r="E310" s="389" t="s">
        <v>10</v>
      </c>
      <c r="F310" s="419" t="s">
        <v>811</v>
      </c>
      <c r="G310" s="420" t="s">
        <v>812</v>
      </c>
      <c r="H310" s="421">
        <v>45992</v>
      </c>
      <c r="I310" s="389" t="s">
        <v>247</v>
      </c>
      <c r="J310" s="389" t="s">
        <v>248</v>
      </c>
      <c r="AB310" s="23"/>
      <c r="AC310" s="23"/>
      <c r="AE310" s="23"/>
    </row>
    <row r="311" s="38" customFormat="1" spans="1:31">
      <c r="A311" s="395"/>
      <c r="B311" s="847">
        <v>289</v>
      </c>
      <c r="C311" s="389" t="s">
        <v>813</v>
      </c>
      <c r="D311" s="389" t="s">
        <v>814</v>
      </c>
      <c r="E311" s="389" t="s">
        <v>10</v>
      </c>
      <c r="F311" s="390">
        <v>2800000</v>
      </c>
      <c r="G311" s="389">
        <v>2021.6</v>
      </c>
      <c r="H311" s="389">
        <v>2025.12</v>
      </c>
      <c r="I311" s="389" t="s">
        <v>247</v>
      </c>
      <c r="J311" s="389" t="s">
        <v>248</v>
      </c>
      <c r="AB311" s="23"/>
      <c r="AC311" s="23"/>
      <c r="AE311" s="23"/>
    </row>
    <row r="312" s="38" customFormat="1" spans="1:31">
      <c r="A312" s="395"/>
      <c r="B312" s="847">
        <v>290</v>
      </c>
      <c r="C312" s="389" t="s">
        <v>815</v>
      </c>
      <c r="D312" s="389" t="s">
        <v>816</v>
      </c>
      <c r="E312" s="389" t="s">
        <v>10</v>
      </c>
      <c r="F312" s="390">
        <v>500000</v>
      </c>
      <c r="G312" s="404">
        <v>2021.7</v>
      </c>
      <c r="H312" s="404">
        <v>2025.12</v>
      </c>
      <c r="I312" s="389" t="s">
        <v>247</v>
      </c>
      <c r="J312" s="389" t="s">
        <v>248</v>
      </c>
      <c r="AB312" s="23"/>
      <c r="AC312" s="23"/>
      <c r="AE312" s="23"/>
    </row>
    <row r="313" s="38" customFormat="1" ht="26.25" spans="1:31">
      <c r="A313" s="395"/>
      <c r="B313" s="847">
        <v>291</v>
      </c>
      <c r="C313" s="389" t="s">
        <v>817</v>
      </c>
      <c r="D313" s="389" t="s">
        <v>818</v>
      </c>
      <c r="E313" s="389" t="s">
        <v>10</v>
      </c>
      <c r="F313" s="390">
        <v>250000</v>
      </c>
      <c r="G313" s="389">
        <v>2021.12</v>
      </c>
      <c r="H313" s="389">
        <v>2023.12</v>
      </c>
      <c r="I313" s="389" t="s">
        <v>247</v>
      </c>
      <c r="J313" s="389" t="s">
        <v>248</v>
      </c>
      <c r="AB313" s="23"/>
      <c r="AC313" s="23"/>
      <c r="AE313" s="23"/>
    </row>
    <row r="314" s="38" customFormat="1" ht="39" spans="1:31">
      <c r="A314" s="395"/>
      <c r="B314" s="847">
        <v>292</v>
      </c>
      <c r="C314" s="389" t="s">
        <v>819</v>
      </c>
      <c r="D314" s="389" t="s">
        <v>820</v>
      </c>
      <c r="E314" s="389" t="s">
        <v>10</v>
      </c>
      <c r="F314" s="390">
        <v>250000</v>
      </c>
      <c r="G314" s="404">
        <v>2021.7</v>
      </c>
      <c r="H314" s="404">
        <v>2025.12</v>
      </c>
      <c r="I314" s="389" t="s">
        <v>247</v>
      </c>
      <c r="J314" s="389" t="s">
        <v>248</v>
      </c>
      <c r="AB314" s="23"/>
      <c r="AC314" s="23"/>
      <c r="AE314" s="23"/>
    </row>
    <row r="315" s="38" customFormat="1" ht="26.25" spans="1:31">
      <c r="A315" s="395"/>
      <c r="B315" s="847">
        <v>293</v>
      </c>
      <c r="C315" s="389" t="s">
        <v>821</v>
      </c>
      <c r="D315" s="389" t="s">
        <v>822</v>
      </c>
      <c r="E315" s="389" t="s">
        <v>10</v>
      </c>
      <c r="F315" s="390">
        <v>250000</v>
      </c>
      <c r="G315" s="404">
        <v>2021.3</v>
      </c>
      <c r="H315" s="404">
        <v>2023.12</v>
      </c>
      <c r="I315" s="389" t="s">
        <v>247</v>
      </c>
      <c r="J315" s="389" t="s">
        <v>248</v>
      </c>
      <c r="AB315" s="23"/>
      <c r="AC315" s="23"/>
      <c r="AE315" s="23"/>
    </row>
    <row r="316" s="38" customFormat="1" ht="51.75" spans="1:31">
      <c r="A316" s="395"/>
      <c r="B316" s="847">
        <v>294</v>
      </c>
      <c r="C316" s="389" t="s">
        <v>823</v>
      </c>
      <c r="D316" s="389" t="s">
        <v>824</v>
      </c>
      <c r="E316" s="389" t="s">
        <v>10</v>
      </c>
      <c r="F316" s="390">
        <v>200000</v>
      </c>
      <c r="G316" s="404">
        <v>2021.1</v>
      </c>
      <c r="H316" s="404">
        <v>2023.12</v>
      </c>
      <c r="I316" s="389" t="s">
        <v>247</v>
      </c>
      <c r="J316" s="389" t="s">
        <v>248</v>
      </c>
      <c r="AB316" s="23"/>
      <c r="AC316" s="23"/>
      <c r="AE316" s="23"/>
    </row>
    <row r="317" s="38" customFormat="1" ht="39" spans="1:31">
      <c r="A317" s="395"/>
      <c r="B317" s="847">
        <v>295</v>
      </c>
      <c r="C317" s="389" t="s">
        <v>825</v>
      </c>
      <c r="D317" s="389" t="s">
        <v>826</v>
      </c>
      <c r="E317" s="389" t="s">
        <v>10</v>
      </c>
      <c r="F317" s="390">
        <v>200000</v>
      </c>
      <c r="G317" s="404">
        <v>2021.3</v>
      </c>
      <c r="H317" s="404">
        <v>2025.12</v>
      </c>
      <c r="I317" s="389" t="s">
        <v>247</v>
      </c>
      <c r="J317" s="389" t="s">
        <v>248</v>
      </c>
      <c r="AB317" s="23"/>
      <c r="AC317" s="23"/>
      <c r="AE317" s="23"/>
    </row>
    <row r="318" s="38" customFormat="1" ht="51.75" spans="1:31">
      <c r="A318" s="395"/>
      <c r="B318" s="847">
        <v>296</v>
      </c>
      <c r="C318" s="389" t="s">
        <v>827</v>
      </c>
      <c r="D318" s="389" t="s">
        <v>828</v>
      </c>
      <c r="E318" s="389" t="s">
        <v>10</v>
      </c>
      <c r="F318" s="390">
        <v>150000</v>
      </c>
      <c r="G318" s="421" t="s">
        <v>829</v>
      </c>
      <c r="H318" s="421">
        <v>45992</v>
      </c>
      <c r="I318" s="389" t="s">
        <v>247</v>
      </c>
      <c r="J318" s="389" t="s">
        <v>248</v>
      </c>
      <c r="AB318" s="23"/>
      <c r="AC318" s="23"/>
      <c r="AE318" s="23"/>
    </row>
    <row r="319" s="38" customFormat="1" ht="51.75" spans="1:31">
      <c r="A319" s="395"/>
      <c r="B319" s="847">
        <v>297</v>
      </c>
      <c r="C319" s="389" t="s">
        <v>830</v>
      </c>
      <c r="D319" s="389" t="s">
        <v>831</v>
      </c>
      <c r="E319" s="389" t="s">
        <v>85</v>
      </c>
      <c r="F319" s="390">
        <v>150000</v>
      </c>
      <c r="G319" s="389">
        <v>2020.12</v>
      </c>
      <c r="H319" s="389">
        <v>2024.12</v>
      </c>
      <c r="I319" s="389" t="s">
        <v>247</v>
      </c>
      <c r="J319" s="389" t="s">
        <v>248</v>
      </c>
      <c r="AB319" s="23"/>
      <c r="AC319" s="23"/>
      <c r="AE319" s="23"/>
    </row>
    <row r="320" s="38" customFormat="1" ht="39" spans="1:31">
      <c r="A320" s="395"/>
      <c r="B320" s="847">
        <v>298</v>
      </c>
      <c r="C320" s="389" t="s">
        <v>832</v>
      </c>
      <c r="D320" s="389" t="s">
        <v>833</v>
      </c>
      <c r="E320" s="389" t="s">
        <v>10</v>
      </c>
      <c r="F320" s="390">
        <v>100000</v>
      </c>
      <c r="G320" s="389">
        <v>2023.12</v>
      </c>
      <c r="H320" s="389">
        <v>2025.12</v>
      </c>
      <c r="I320" s="389" t="s">
        <v>247</v>
      </c>
      <c r="J320" s="389" t="s">
        <v>248</v>
      </c>
      <c r="AB320" s="23"/>
      <c r="AC320" s="23"/>
      <c r="AE320" s="23"/>
    </row>
    <row r="321" s="38" customFormat="1" ht="51.75" spans="1:31">
      <c r="A321" s="395"/>
      <c r="B321" s="847">
        <v>299</v>
      </c>
      <c r="C321" s="389" t="s">
        <v>834</v>
      </c>
      <c r="D321" s="389" t="s">
        <v>835</v>
      </c>
      <c r="E321" s="389" t="s">
        <v>10</v>
      </c>
      <c r="F321" s="390">
        <v>80000</v>
      </c>
      <c r="G321" s="389">
        <v>2023.12</v>
      </c>
      <c r="H321" s="389">
        <v>2025.12</v>
      </c>
      <c r="I321" s="389" t="s">
        <v>247</v>
      </c>
      <c r="J321" s="389" t="s">
        <v>248</v>
      </c>
      <c r="AB321" s="23"/>
      <c r="AC321" s="23"/>
      <c r="AE321" s="23"/>
    </row>
    <row r="322" s="38" customFormat="1" ht="51.75" spans="1:31">
      <c r="A322" s="395"/>
      <c r="B322" s="847">
        <v>300</v>
      </c>
      <c r="C322" s="389" t="s">
        <v>836</v>
      </c>
      <c r="D322" s="389" t="s">
        <v>837</v>
      </c>
      <c r="E322" s="389" t="s">
        <v>10</v>
      </c>
      <c r="F322" s="390">
        <v>78000</v>
      </c>
      <c r="G322" s="389">
        <v>2023.12</v>
      </c>
      <c r="H322" s="389">
        <v>2025.12</v>
      </c>
      <c r="I322" s="389" t="s">
        <v>247</v>
      </c>
      <c r="J322" s="389" t="s">
        <v>248</v>
      </c>
      <c r="AB322" s="23"/>
      <c r="AC322" s="23"/>
      <c r="AE322" s="23"/>
    </row>
    <row r="323" s="38" customFormat="1" ht="39" spans="1:31">
      <c r="A323" s="395"/>
      <c r="B323" s="847">
        <v>301</v>
      </c>
      <c r="C323" s="389" t="s">
        <v>838</v>
      </c>
      <c r="D323" s="389" t="s">
        <v>839</v>
      </c>
      <c r="E323" s="389" t="s">
        <v>85</v>
      </c>
      <c r="F323" s="390">
        <v>60000</v>
      </c>
      <c r="G323" s="404">
        <v>2019.11</v>
      </c>
      <c r="H323" s="389">
        <v>2023.12</v>
      </c>
      <c r="I323" s="389" t="s">
        <v>247</v>
      </c>
      <c r="J323" s="389" t="s">
        <v>248</v>
      </c>
      <c r="AB323" s="23"/>
      <c r="AC323" s="23"/>
      <c r="AE323" s="23"/>
    </row>
    <row r="324" s="38" customFormat="1" ht="51.75" spans="1:31">
      <c r="A324" s="395"/>
      <c r="B324" s="847">
        <v>302</v>
      </c>
      <c r="C324" s="389" t="s">
        <v>840</v>
      </c>
      <c r="D324" s="389" t="s">
        <v>841</v>
      </c>
      <c r="E324" s="389" t="s">
        <v>10</v>
      </c>
      <c r="F324" s="390">
        <v>60000</v>
      </c>
      <c r="G324" s="389">
        <v>2022.6</v>
      </c>
      <c r="H324" s="389">
        <v>2025.12</v>
      </c>
      <c r="I324" s="389" t="s">
        <v>247</v>
      </c>
      <c r="J324" s="389" t="s">
        <v>248</v>
      </c>
      <c r="AB324" s="23"/>
      <c r="AC324" s="23"/>
      <c r="AE324" s="23"/>
    </row>
    <row r="325" s="38" customFormat="1" spans="1:31">
      <c r="A325" s="395"/>
      <c r="B325" s="847">
        <v>303</v>
      </c>
      <c r="C325" s="389" t="s">
        <v>842</v>
      </c>
      <c r="D325" s="389" t="s">
        <v>816</v>
      </c>
      <c r="E325" s="389" t="s">
        <v>10</v>
      </c>
      <c r="F325" s="390">
        <v>50000</v>
      </c>
      <c r="G325" s="404">
        <v>2022.1</v>
      </c>
      <c r="H325" s="404">
        <v>2024.12</v>
      </c>
      <c r="I325" s="389" t="s">
        <v>247</v>
      </c>
      <c r="J325" s="389" t="s">
        <v>248</v>
      </c>
      <c r="AB325" s="23"/>
      <c r="AC325" s="23"/>
      <c r="AE325" s="23"/>
    </row>
    <row r="326" s="38" customFormat="1" ht="39" spans="1:31">
      <c r="A326" s="395"/>
      <c r="B326" s="847">
        <v>304</v>
      </c>
      <c r="C326" s="389" t="s">
        <v>843</v>
      </c>
      <c r="D326" s="389" t="s">
        <v>844</v>
      </c>
      <c r="E326" s="389" t="s">
        <v>10</v>
      </c>
      <c r="F326" s="390">
        <v>20000</v>
      </c>
      <c r="G326" s="421">
        <v>44562</v>
      </c>
      <c r="H326" s="421">
        <v>45992</v>
      </c>
      <c r="I326" s="389" t="s">
        <v>247</v>
      </c>
      <c r="J326" s="389" t="s">
        <v>248</v>
      </c>
      <c r="AB326" s="23"/>
      <c r="AC326" s="23"/>
      <c r="AE326" s="23"/>
    </row>
    <row r="327" s="38" customFormat="1" spans="1:31">
      <c r="A327" s="395"/>
      <c r="B327" s="847">
        <v>305</v>
      </c>
      <c r="C327" s="389" t="s">
        <v>845</v>
      </c>
      <c r="D327" s="389" t="s">
        <v>846</v>
      </c>
      <c r="E327" s="389" t="s">
        <v>10</v>
      </c>
      <c r="F327" s="390">
        <v>10800</v>
      </c>
      <c r="G327" s="389">
        <v>2021.9</v>
      </c>
      <c r="H327" s="389" t="s">
        <v>21</v>
      </c>
      <c r="I327" s="389" t="s">
        <v>247</v>
      </c>
      <c r="J327" s="389" t="s">
        <v>248</v>
      </c>
      <c r="AB327" s="23"/>
      <c r="AC327" s="23"/>
      <c r="AE327" s="23"/>
    </row>
    <row r="328" s="38" customFormat="1" ht="39" spans="1:31">
      <c r="A328" s="395"/>
      <c r="B328" s="847">
        <v>306</v>
      </c>
      <c r="C328" s="389" t="s">
        <v>847</v>
      </c>
      <c r="D328" s="389" t="s">
        <v>848</v>
      </c>
      <c r="E328" s="389" t="s">
        <v>10</v>
      </c>
      <c r="F328" s="390">
        <v>15000</v>
      </c>
      <c r="G328" s="421" t="s">
        <v>849</v>
      </c>
      <c r="H328" s="421">
        <v>45992</v>
      </c>
      <c r="I328" s="389" t="s">
        <v>247</v>
      </c>
      <c r="J328" s="389" t="s">
        <v>248</v>
      </c>
      <c r="AB328" s="23"/>
      <c r="AC328" s="23"/>
      <c r="AE328" s="23"/>
    </row>
    <row r="329" s="38" customFormat="1" ht="51.75" spans="1:31">
      <c r="A329" s="395"/>
      <c r="B329" s="847">
        <v>307</v>
      </c>
      <c r="C329" s="389" t="s">
        <v>850</v>
      </c>
      <c r="D329" s="389" t="s">
        <v>851</v>
      </c>
      <c r="E329" s="389" t="s">
        <v>10</v>
      </c>
      <c r="F329" s="390">
        <v>43000</v>
      </c>
      <c r="G329" s="389">
        <v>2023.12</v>
      </c>
      <c r="H329" s="389">
        <v>2025.12</v>
      </c>
      <c r="I329" s="389" t="s">
        <v>247</v>
      </c>
      <c r="J329" s="389" t="s">
        <v>248</v>
      </c>
      <c r="AB329" s="23"/>
      <c r="AC329" s="23"/>
      <c r="AE329" s="23"/>
    </row>
    <row r="330" s="38" customFormat="1" ht="26.25" spans="1:31">
      <c r="A330" s="395"/>
      <c r="B330" s="847">
        <v>308</v>
      </c>
      <c r="C330" s="389" t="s">
        <v>852</v>
      </c>
      <c r="D330" s="389" t="s">
        <v>853</v>
      </c>
      <c r="E330" s="389" t="s">
        <v>10</v>
      </c>
      <c r="F330" s="390">
        <v>36000</v>
      </c>
      <c r="G330" s="389">
        <v>2021.9</v>
      </c>
      <c r="H330" s="389">
        <v>2025.8</v>
      </c>
      <c r="I330" s="389" t="s">
        <v>247</v>
      </c>
      <c r="J330" s="389" t="s">
        <v>248</v>
      </c>
      <c r="AB330" s="23"/>
      <c r="AC330" s="23"/>
      <c r="AE330" s="23"/>
    </row>
    <row r="331" s="38" customFormat="1" ht="26.25" spans="1:31">
      <c r="A331" s="395"/>
      <c r="B331" s="847">
        <v>309</v>
      </c>
      <c r="C331" s="389" t="s">
        <v>854</v>
      </c>
      <c r="D331" s="389" t="s">
        <v>855</v>
      </c>
      <c r="E331" s="389" t="s">
        <v>10</v>
      </c>
      <c r="F331" s="390">
        <v>20000</v>
      </c>
      <c r="G331" s="389">
        <v>2021.1</v>
      </c>
      <c r="H331" s="389">
        <v>2025.12</v>
      </c>
      <c r="I331" s="389" t="s">
        <v>247</v>
      </c>
      <c r="J331" s="389" t="s">
        <v>248</v>
      </c>
      <c r="AB331" s="23"/>
      <c r="AC331" s="23"/>
      <c r="AE331" s="23"/>
    </row>
    <row r="332" s="38" customFormat="1" ht="51.75" spans="1:31">
      <c r="A332" s="395"/>
      <c r="B332" s="847">
        <v>310</v>
      </c>
      <c r="C332" s="389" t="s">
        <v>856</v>
      </c>
      <c r="D332" s="389" t="s">
        <v>857</v>
      </c>
      <c r="E332" s="389" t="s">
        <v>10</v>
      </c>
      <c r="F332" s="390">
        <v>35000</v>
      </c>
      <c r="G332" s="389">
        <v>2021.12</v>
      </c>
      <c r="H332" s="389">
        <v>2025.12</v>
      </c>
      <c r="I332" s="389" t="s">
        <v>247</v>
      </c>
      <c r="J332" s="389" t="s">
        <v>248</v>
      </c>
      <c r="AB332" s="23"/>
      <c r="AC332" s="23"/>
      <c r="AE332" s="23"/>
    </row>
    <row r="333" s="38" customFormat="1" ht="39" spans="1:31">
      <c r="A333" s="395"/>
      <c r="B333" s="847">
        <v>311</v>
      </c>
      <c r="C333" s="389" t="s">
        <v>858</v>
      </c>
      <c r="D333" s="389" t="s">
        <v>859</v>
      </c>
      <c r="E333" s="389" t="s">
        <v>10</v>
      </c>
      <c r="F333" s="390">
        <v>30000</v>
      </c>
      <c r="G333" s="404">
        <v>2022.6</v>
      </c>
      <c r="H333" s="404">
        <v>2025.12</v>
      </c>
      <c r="I333" s="389" t="s">
        <v>247</v>
      </c>
      <c r="J333" s="389" t="s">
        <v>248</v>
      </c>
      <c r="AB333" s="23"/>
      <c r="AC333" s="23"/>
      <c r="AE333" s="23"/>
    </row>
    <row r="334" s="38" customFormat="1" ht="26.25" spans="1:31">
      <c r="A334" s="395"/>
      <c r="B334" s="847">
        <v>312</v>
      </c>
      <c r="C334" s="389" t="s">
        <v>860</v>
      </c>
      <c r="D334" s="389" t="s">
        <v>861</v>
      </c>
      <c r="E334" s="389" t="s">
        <v>10</v>
      </c>
      <c r="F334" s="390">
        <v>28000</v>
      </c>
      <c r="G334" s="404">
        <v>2022.1</v>
      </c>
      <c r="H334" s="404">
        <v>2025.12</v>
      </c>
      <c r="I334" s="389" t="s">
        <v>247</v>
      </c>
      <c r="J334" s="389" t="s">
        <v>248</v>
      </c>
      <c r="AB334" s="23"/>
      <c r="AC334" s="23"/>
      <c r="AE334" s="23"/>
    </row>
    <row r="335" s="38" customFormat="1" ht="26.25" spans="1:31">
      <c r="A335" s="395"/>
      <c r="B335" s="847">
        <v>313</v>
      </c>
      <c r="C335" s="389" t="s">
        <v>862</v>
      </c>
      <c r="D335" s="389" t="s">
        <v>863</v>
      </c>
      <c r="E335" s="389" t="s">
        <v>10</v>
      </c>
      <c r="F335" s="390">
        <v>12000</v>
      </c>
      <c r="G335" s="420" t="s">
        <v>864</v>
      </c>
      <c r="H335" s="421">
        <v>45261</v>
      </c>
      <c r="I335" s="389" t="s">
        <v>247</v>
      </c>
      <c r="J335" s="389" t="s">
        <v>248</v>
      </c>
      <c r="AB335" s="23"/>
      <c r="AC335" s="23"/>
      <c r="AE335" s="23"/>
    </row>
    <row r="336" s="38" customFormat="1" ht="39" spans="1:31">
      <c r="A336" s="395"/>
      <c r="B336" s="847">
        <v>314</v>
      </c>
      <c r="C336" s="389" t="s">
        <v>865</v>
      </c>
      <c r="D336" s="389" t="s">
        <v>866</v>
      </c>
      <c r="E336" s="389" t="s">
        <v>10</v>
      </c>
      <c r="F336" s="390">
        <v>10000</v>
      </c>
      <c r="G336" s="389">
        <v>2021.12</v>
      </c>
      <c r="H336" s="389">
        <v>2025.12</v>
      </c>
      <c r="I336" s="389" t="s">
        <v>247</v>
      </c>
      <c r="J336" s="389" t="s">
        <v>248</v>
      </c>
      <c r="AB336" s="23"/>
      <c r="AC336" s="23"/>
      <c r="AE336" s="23"/>
    </row>
    <row r="337" s="38" customFormat="1" ht="26.25" spans="1:31">
      <c r="A337" s="395"/>
      <c r="B337" s="847">
        <v>315</v>
      </c>
      <c r="C337" s="389" t="s">
        <v>867</v>
      </c>
      <c r="D337" s="389" t="s">
        <v>868</v>
      </c>
      <c r="E337" s="389" t="s">
        <v>10</v>
      </c>
      <c r="F337" s="390">
        <v>35000</v>
      </c>
      <c r="G337" s="389">
        <v>2021.9</v>
      </c>
      <c r="H337" s="389" t="s">
        <v>21</v>
      </c>
      <c r="I337" s="389" t="s">
        <v>247</v>
      </c>
      <c r="J337" s="389" t="s">
        <v>248</v>
      </c>
      <c r="AB337" s="23"/>
      <c r="AC337" s="23"/>
      <c r="AE337" s="23"/>
    </row>
    <row r="338" s="38" customFormat="1" ht="39" spans="1:31">
      <c r="A338" s="395"/>
      <c r="B338" s="847">
        <v>316</v>
      </c>
      <c r="C338" s="389" t="s">
        <v>869</v>
      </c>
      <c r="D338" s="389" t="s">
        <v>870</v>
      </c>
      <c r="E338" s="389" t="s">
        <v>10</v>
      </c>
      <c r="F338" s="420">
        <v>1500</v>
      </c>
      <c r="G338" s="389">
        <v>2021.1</v>
      </c>
      <c r="H338" s="405">
        <v>2021.12</v>
      </c>
      <c r="I338" s="405" t="s">
        <v>569</v>
      </c>
      <c r="J338" s="422" t="s">
        <v>273</v>
      </c>
      <c r="K338" s="422" t="s">
        <v>273</v>
      </c>
      <c r="L338" s="422" t="s">
        <v>273</v>
      </c>
      <c r="M338" s="422" t="s">
        <v>273</v>
      </c>
      <c r="N338" s="422" t="s">
        <v>273</v>
      </c>
      <c r="O338" s="422" t="s">
        <v>273</v>
      </c>
      <c r="P338" s="422" t="s">
        <v>273</v>
      </c>
      <c r="Q338" s="422" t="s">
        <v>273</v>
      </c>
      <c r="R338" s="422" t="s">
        <v>273</v>
      </c>
      <c r="S338" s="422" t="s">
        <v>273</v>
      </c>
      <c r="T338" s="422" t="s">
        <v>273</v>
      </c>
      <c r="U338" s="422" t="s">
        <v>273</v>
      </c>
      <c r="V338" s="422" t="s">
        <v>273</v>
      </c>
      <c r="W338" s="422" t="s">
        <v>273</v>
      </c>
      <c r="X338" s="422" t="s">
        <v>273</v>
      </c>
      <c r="Y338" s="422" t="s">
        <v>273</v>
      </c>
      <c r="Z338" s="422" t="s">
        <v>273</v>
      </c>
      <c r="AA338" s="422" t="s">
        <v>273</v>
      </c>
      <c r="AB338" s="422" t="s">
        <v>273</v>
      </c>
      <c r="AC338" s="23"/>
      <c r="AE338" s="23"/>
    </row>
    <row r="339" s="38" customFormat="1" ht="51.75" spans="1:31">
      <c r="A339" s="395"/>
      <c r="B339" s="847">
        <v>317</v>
      </c>
      <c r="C339" s="422" t="s">
        <v>871</v>
      </c>
      <c r="D339" s="422" t="s">
        <v>872</v>
      </c>
      <c r="E339" s="422" t="s">
        <v>85</v>
      </c>
      <c r="F339" s="984">
        <v>354400</v>
      </c>
      <c r="G339" s="422" t="s">
        <v>873</v>
      </c>
      <c r="H339" s="425">
        <v>2025.12</v>
      </c>
      <c r="I339" s="1004" t="s">
        <v>366</v>
      </c>
      <c r="J339" s="422" t="s">
        <v>273</v>
      </c>
      <c r="K339" s="422" t="s">
        <v>273</v>
      </c>
      <c r="L339" s="422" t="s">
        <v>273</v>
      </c>
      <c r="M339" s="422" t="s">
        <v>273</v>
      </c>
      <c r="N339" s="422" t="s">
        <v>273</v>
      </c>
      <c r="O339" s="422" t="s">
        <v>273</v>
      </c>
      <c r="P339" s="422" t="s">
        <v>273</v>
      </c>
      <c r="Q339" s="422" t="s">
        <v>273</v>
      </c>
      <c r="R339" s="422" t="s">
        <v>273</v>
      </c>
      <c r="S339" s="422" t="s">
        <v>273</v>
      </c>
      <c r="T339" s="422" t="s">
        <v>273</v>
      </c>
      <c r="U339" s="422" t="s">
        <v>273</v>
      </c>
      <c r="V339" s="422" t="s">
        <v>273</v>
      </c>
      <c r="W339" s="422" t="s">
        <v>273</v>
      </c>
      <c r="X339" s="422" t="s">
        <v>273</v>
      </c>
      <c r="Y339" s="422" t="s">
        <v>273</v>
      </c>
      <c r="Z339" s="422" t="s">
        <v>273</v>
      </c>
      <c r="AA339" s="422" t="s">
        <v>273</v>
      </c>
      <c r="AB339" s="422" t="s">
        <v>273</v>
      </c>
      <c r="AC339" s="23"/>
      <c r="AE339" s="23"/>
    </row>
    <row r="340" s="38" customFormat="1" ht="39" spans="1:31">
      <c r="A340" s="395"/>
      <c r="B340" s="847">
        <v>318</v>
      </c>
      <c r="C340" s="422" t="s">
        <v>874</v>
      </c>
      <c r="D340" s="422" t="s">
        <v>875</v>
      </c>
      <c r="E340" s="422" t="s">
        <v>11</v>
      </c>
      <c r="F340" s="984">
        <v>304000</v>
      </c>
      <c r="G340" s="422" t="s">
        <v>21</v>
      </c>
      <c r="H340" s="425" t="s">
        <v>21</v>
      </c>
      <c r="I340" s="1004" t="s">
        <v>366</v>
      </c>
      <c r="J340" s="422" t="s">
        <v>273</v>
      </c>
      <c r="AB340" s="422" t="s">
        <v>273</v>
      </c>
      <c r="AC340" s="23"/>
      <c r="AE340" s="23"/>
    </row>
    <row r="341" s="38" customFormat="1" spans="1:31">
      <c r="A341" s="395"/>
      <c r="B341" s="847">
        <v>319</v>
      </c>
      <c r="C341" s="389" t="s">
        <v>876</v>
      </c>
      <c r="D341" s="389" t="s">
        <v>877</v>
      </c>
      <c r="E341" s="389" t="s">
        <v>10</v>
      </c>
      <c r="F341" s="390">
        <v>140000</v>
      </c>
      <c r="G341" s="389">
        <v>2021.9</v>
      </c>
      <c r="H341" s="389" t="s">
        <v>21</v>
      </c>
      <c r="I341" s="389" t="s">
        <v>277</v>
      </c>
      <c r="J341" s="389" t="s">
        <v>278</v>
      </c>
      <c r="AB341" s="23"/>
      <c r="AC341" s="23"/>
      <c r="AE341" s="23"/>
    </row>
    <row r="342" s="38" customFormat="1" ht="39" spans="1:31">
      <c r="A342" s="395"/>
      <c r="B342" s="847">
        <v>320</v>
      </c>
      <c r="C342" s="404" t="s">
        <v>878</v>
      </c>
      <c r="D342" s="389" t="s">
        <v>879</v>
      </c>
      <c r="E342" s="389" t="s">
        <v>85</v>
      </c>
      <c r="F342" s="390">
        <v>136870</v>
      </c>
      <c r="G342" s="389" t="s">
        <v>350</v>
      </c>
      <c r="H342" s="389">
        <v>2022.1</v>
      </c>
      <c r="I342" s="389" t="s">
        <v>277</v>
      </c>
      <c r="J342" s="389" t="s">
        <v>278</v>
      </c>
      <c r="AB342" s="23"/>
      <c r="AC342" s="23"/>
      <c r="AE342" s="23"/>
    </row>
    <row r="343" s="38" customFormat="1" ht="39" spans="1:31">
      <c r="A343" s="395"/>
      <c r="B343" s="847">
        <v>321</v>
      </c>
      <c r="C343" s="389" t="s">
        <v>880</v>
      </c>
      <c r="D343" s="389" t="s">
        <v>881</v>
      </c>
      <c r="E343" s="389" t="s">
        <v>85</v>
      </c>
      <c r="F343" s="390">
        <v>76000</v>
      </c>
      <c r="G343" s="389">
        <v>2020.9</v>
      </c>
      <c r="H343" s="389">
        <v>2023.12</v>
      </c>
      <c r="I343" s="389" t="s">
        <v>277</v>
      </c>
      <c r="J343" s="389" t="s">
        <v>278</v>
      </c>
      <c r="AB343" s="23"/>
      <c r="AC343" s="23"/>
      <c r="AE343" s="23"/>
    </row>
    <row r="344" s="38" customFormat="1" ht="39" spans="1:31">
      <c r="A344" s="395"/>
      <c r="B344" s="847">
        <v>322</v>
      </c>
      <c r="C344" s="404" t="s">
        <v>882</v>
      </c>
      <c r="D344" s="389" t="s">
        <v>883</v>
      </c>
      <c r="E344" s="389" t="s">
        <v>85</v>
      </c>
      <c r="F344" s="390">
        <v>65000</v>
      </c>
      <c r="G344" s="389" t="s">
        <v>350</v>
      </c>
      <c r="H344" s="389">
        <v>2022.03</v>
      </c>
      <c r="I344" s="389" t="s">
        <v>277</v>
      </c>
      <c r="J344" s="389" t="s">
        <v>278</v>
      </c>
      <c r="AB344" s="23"/>
      <c r="AC344" s="23"/>
      <c r="AE344" s="23"/>
    </row>
    <row r="345" s="38" customFormat="1" ht="26.25" spans="1:31">
      <c r="A345" s="395"/>
      <c r="B345" s="847">
        <v>323</v>
      </c>
      <c r="C345" s="389" t="s">
        <v>884</v>
      </c>
      <c r="D345" s="389" t="s">
        <v>885</v>
      </c>
      <c r="E345" s="389" t="s">
        <v>10</v>
      </c>
      <c r="F345" s="390">
        <v>15000</v>
      </c>
      <c r="G345" s="389">
        <v>2021.9</v>
      </c>
      <c r="H345" s="389" t="s">
        <v>21</v>
      </c>
      <c r="I345" s="389" t="s">
        <v>277</v>
      </c>
      <c r="J345" s="389" t="s">
        <v>278</v>
      </c>
      <c r="AB345" s="23"/>
      <c r="AC345" s="23"/>
      <c r="AE345" s="23"/>
    </row>
    <row r="346" s="38" customFormat="1" ht="51.75" spans="1:31">
      <c r="A346" s="395"/>
      <c r="B346" s="847">
        <v>324</v>
      </c>
      <c r="C346" s="404" t="s">
        <v>886</v>
      </c>
      <c r="D346" s="389" t="s">
        <v>887</v>
      </c>
      <c r="E346" s="389" t="s">
        <v>85</v>
      </c>
      <c r="F346" s="390">
        <v>44500</v>
      </c>
      <c r="G346" s="389" t="s">
        <v>350</v>
      </c>
      <c r="H346" s="389">
        <v>2022.03</v>
      </c>
      <c r="I346" s="389" t="s">
        <v>277</v>
      </c>
      <c r="J346" s="389" t="s">
        <v>278</v>
      </c>
      <c r="AB346" s="23"/>
      <c r="AC346" s="23"/>
      <c r="AE346" s="23"/>
    </row>
    <row r="347" s="38" customFormat="1" ht="26.25" spans="1:31">
      <c r="A347" s="395"/>
      <c r="B347" s="847">
        <v>325</v>
      </c>
      <c r="C347" s="404" t="s">
        <v>888</v>
      </c>
      <c r="D347" s="389" t="s">
        <v>889</v>
      </c>
      <c r="E347" s="389" t="s">
        <v>85</v>
      </c>
      <c r="F347" s="390">
        <v>25500</v>
      </c>
      <c r="G347" s="389" t="s">
        <v>350</v>
      </c>
      <c r="H347" s="389">
        <v>2022.12</v>
      </c>
      <c r="I347" s="389" t="s">
        <v>277</v>
      </c>
      <c r="J347" s="389" t="s">
        <v>278</v>
      </c>
      <c r="AB347" s="23"/>
      <c r="AC347" s="23"/>
      <c r="AE347" s="23"/>
    </row>
    <row r="348" s="38" customFormat="1" ht="39" spans="1:31">
      <c r="A348" s="395"/>
      <c r="B348" s="847">
        <v>326</v>
      </c>
      <c r="C348" s="389" t="s">
        <v>890</v>
      </c>
      <c r="D348" s="389" t="s">
        <v>891</v>
      </c>
      <c r="E348" s="389" t="s">
        <v>85</v>
      </c>
      <c r="F348" s="390">
        <v>65000</v>
      </c>
      <c r="G348" s="389">
        <v>2020</v>
      </c>
      <c r="H348" s="389">
        <v>2023</v>
      </c>
      <c r="I348" s="389" t="s">
        <v>277</v>
      </c>
      <c r="J348" s="389" t="s">
        <v>278</v>
      </c>
      <c r="AB348" s="23"/>
      <c r="AC348" s="23"/>
      <c r="AE348" s="23"/>
    </row>
    <row r="349" s="38" customFormat="1" ht="26.25" spans="1:31">
      <c r="A349" s="395"/>
      <c r="B349" s="847">
        <v>327</v>
      </c>
      <c r="C349" s="389" t="s">
        <v>892</v>
      </c>
      <c r="D349" s="389" t="s">
        <v>893</v>
      </c>
      <c r="E349" s="389" t="s">
        <v>11</v>
      </c>
      <c r="F349" s="390">
        <v>10000</v>
      </c>
      <c r="G349" s="389" t="s">
        <v>21</v>
      </c>
      <c r="H349" s="389" t="s">
        <v>21</v>
      </c>
      <c r="I349" s="389" t="s">
        <v>277</v>
      </c>
      <c r="J349" s="389" t="s">
        <v>278</v>
      </c>
      <c r="AB349" s="23"/>
      <c r="AC349" s="23"/>
      <c r="AE349" s="23"/>
    </row>
    <row r="350" s="38" customFormat="1" ht="26.25" spans="1:31">
      <c r="A350" s="395"/>
      <c r="B350" s="847">
        <v>328</v>
      </c>
      <c r="C350" s="389" t="s">
        <v>894</v>
      </c>
      <c r="D350" s="389" t="s">
        <v>895</v>
      </c>
      <c r="E350" s="389" t="s">
        <v>10</v>
      </c>
      <c r="F350" s="389">
        <v>50000</v>
      </c>
      <c r="G350" s="426" t="s">
        <v>849</v>
      </c>
      <c r="H350" s="426">
        <v>45627</v>
      </c>
      <c r="I350" s="389" t="s">
        <v>896</v>
      </c>
      <c r="J350" s="389" t="s">
        <v>278</v>
      </c>
      <c r="AB350" s="23"/>
      <c r="AC350" s="23"/>
      <c r="AE350" s="23"/>
    </row>
    <row r="351" s="877" customFormat="1" ht="102.75" spans="1:31">
      <c r="A351" s="491"/>
      <c r="B351" s="985"/>
      <c r="C351" s="405" t="s">
        <v>897</v>
      </c>
      <c r="D351" s="405" t="s">
        <v>898</v>
      </c>
      <c r="E351" s="405" t="s">
        <v>85</v>
      </c>
      <c r="F351" s="405">
        <v>470000</v>
      </c>
      <c r="G351" s="429" t="s">
        <v>899</v>
      </c>
      <c r="H351" s="429" t="s">
        <v>900</v>
      </c>
      <c r="I351" s="405" t="s">
        <v>901</v>
      </c>
      <c r="J351" s="405" t="s">
        <v>723</v>
      </c>
      <c r="AB351" s="304" t="s">
        <v>376</v>
      </c>
      <c r="AC351" s="304" t="s">
        <v>902</v>
      </c>
      <c r="AE351" s="304"/>
    </row>
    <row r="352" s="877" customFormat="1" ht="39" spans="1:31">
      <c r="A352" s="491"/>
      <c r="B352" s="985"/>
      <c r="C352" s="405" t="s">
        <v>903</v>
      </c>
      <c r="D352" s="405" t="s">
        <v>904</v>
      </c>
      <c r="E352" s="405" t="s">
        <v>10</v>
      </c>
      <c r="F352" s="405">
        <v>30000</v>
      </c>
      <c r="G352" s="429" t="s">
        <v>21</v>
      </c>
      <c r="H352" s="429" t="s">
        <v>21</v>
      </c>
      <c r="I352" s="405" t="s">
        <v>219</v>
      </c>
      <c r="J352" s="405" t="s">
        <v>110</v>
      </c>
      <c r="K352" s="405" t="s">
        <v>110</v>
      </c>
      <c r="L352" s="405" t="s">
        <v>110</v>
      </c>
      <c r="M352" s="405" t="s">
        <v>110</v>
      </c>
      <c r="N352" s="405" t="s">
        <v>110</v>
      </c>
      <c r="O352" s="405" t="s">
        <v>110</v>
      </c>
      <c r="P352" s="405" t="s">
        <v>110</v>
      </c>
      <c r="Q352" s="405" t="s">
        <v>110</v>
      </c>
      <c r="R352" s="405" t="s">
        <v>110</v>
      </c>
      <c r="S352" s="405" t="s">
        <v>110</v>
      </c>
      <c r="T352" s="405" t="s">
        <v>110</v>
      </c>
      <c r="U352" s="405" t="s">
        <v>110</v>
      </c>
      <c r="V352" s="405" t="s">
        <v>110</v>
      </c>
      <c r="W352" s="405" t="s">
        <v>110</v>
      </c>
      <c r="X352" s="405" t="s">
        <v>110</v>
      </c>
      <c r="Y352" s="405" t="s">
        <v>110</v>
      </c>
      <c r="Z352" s="405" t="s">
        <v>110</v>
      </c>
      <c r="AA352" s="405" t="s">
        <v>110</v>
      </c>
      <c r="AB352" s="405" t="s">
        <v>110</v>
      </c>
      <c r="AC352" s="877" t="s">
        <v>386</v>
      </c>
      <c r="AE352" s="304"/>
    </row>
    <row r="353" spans="1:11">
      <c r="A353" s="226" t="s">
        <v>905</v>
      </c>
      <c r="B353" s="226"/>
      <c r="C353" s="226"/>
      <c r="D353" s="226"/>
      <c r="E353" s="226"/>
      <c r="F353" s="226"/>
      <c r="G353" s="226"/>
      <c r="H353" s="226"/>
      <c r="I353" s="226"/>
      <c r="J353" s="226"/>
      <c r="K353" s="260"/>
    </row>
    <row r="354" s="878" customFormat="1" ht="27" spans="1:31">
      <c r="A354" s="229" t="s">
        <v>906</v>
      </c>
      <c r="B354" s="986">
        <v>329</v>
      </c>
      <c r="C354" s="895" t="s">
        <v>907</v>
      </c>
      <c r="D354" s="895" t="s">
        <v>908</v>
      </c>
      <c r="E354" s="891" t="s">
        <v>10</v>
      </c>
      <c r="F354" s="896">
        <v>84830.71</v>
      </c>
      <c r="G354" s="933">
        <v>2020.3</v>
      </c>
      <c r="H354" s="933">
        <v>2023.3</v>
      </c>
      <c r="I354" s="921" t="s">
        <v>262</v>
      </c>
      <c r="J354" s="1005" t="s">
        <v>264</v>
      </c>
      <c r="K354" s="1005" t="s">
        <v>264</v>
      </c>
      <c r="L354" s="1005" t="s">
        <v>264</v>
      </c>
      <c r="M354" s="1005" t="s">
        <v>264</v>
      </c>
      <c r="N354" s="1005" t="s">
        <v>264</v>
      </c>
      <c r="O354" s="1005" t="s">
        <v>264</v>
      </c>
      <c r="P354" s="1005" t="s">
        <v>264</v>
      </c>
      <c r="Q354" s="1005" t="s">
        <v>264</v>
      </c>
      <c r="R354" s="1005" t="s">
        <v>264</v>
      </c>
      <c r="S354" s="1005" t="s">
        <v>264</v>
      </c>
      <c r="T354" s="1005" t="s">
        <v>264</v>
      </c>
      <c r="U354" s="1005" t="s">
        <v>264</v>
      </c>
      <c r="V354" s="1005" t="s">
        <v>264</v>
      </c>
      <c r="W354" s="1005" t="s">
        <v>264</v>
      </c>
      <c r="X354" s="1005" t="s">
        <v>264</v>
      </c>
      <c r="Y354" s="1005" t="s">
        <v>264</v>
      </c>
      <c r="Z354" s="1005" t="s">
        <v>264</v>
      </c>
      <c r="AA354" s="1005" t="s">
        <v>264</v>
      </c>
      <c r="AB354" s="1007" t="s">
        <v>264</v>
      </c>
      <c r="AC354" s="1008" t="s">
        <v>909</v>
      </c>
      <c r="AE354" s="1008"/>
    </row>
    <row r="355" s="44" customFormat="1" ht="27" spans="1:31">
      <c r="A355" s="229"/>
      <c r="B355" s="557">
        <v>330</v>
      </c>
      <c r="C355" s="228" t="s">
        <v>910</v>
      </c>
      <c r="D355" s="288" t="s">
        <v>911</v>
      </c>
      <c r="E355" s="137" t="s">
        <v>10</v>
      </c>
      <c r="F355" s="239">
        <v>52000</v>
      </c>
      <c r="G355" s="233" t="s">
        <v>21</v>
      </c>
      <c r="H355" s="183">
        <v>2022.12</v>
      </c>
      <c r="I355" s="183" t="s">
        <v>37</v>
      </c>
      <c r="J355" s="916" t="s">
        <v>38</v>
      </c>
      <c r="AB355" s="279" t="s">
        <v>912</v>
      </c>
      <c r="AC355" s="45" t="s">
        <v>913</v>
      </c>
      <c r="AE355" s="45"/>
    </row>
    <row r="356" s="878" customFormat="1" ht="24" spans="1:31">
      <c r="A356" s="229"/>
      <c r="B356" s="986">
        <v>331</v>
      </c>
      <c r="C356" s="931" t="s">
        <v>914</v>
      </c>
      <c r="D356" s="895" t="s">
        <v>915</v>
      </c>
      <c r="E356" s="891" t="s">
        <v>10</v>
      </c>
      <c r="F356" s="987">
        <v>46300</v>
      </c>
      <c r="G356" s="988">
        <v>2021.12</v>
      </c>
      <c r="H356" s="989">
        <v>2025.12</v>
      </c>
      <c r="I356" s="924" t="s">
        <v>272</v>
      </c>
      <c r="J356" s="1005" t="s">
        <v>273</v>
      </c>
      <c r="K356" s="1005" t="s">
        <v>273</v>
      </c>
      <c r="L356" s="1005" t="s">
        <v>273</v>
      </c>
      <c r="M356" s="1005" t="s">
        <v>273</v>
      </c>
      <c r="N356" s="1005" t="s">
        <v>273</v>
      </c>
      <c r="O356" s="1005" t="s">
        <v>273</v>
      </c>
      <c r="P356" s="1005" t="s">
        <v>273</v>
      </c>
      <c r="Q356" s="1005" t="s">
        <v>273</v>
      </c>
      <c r="R356" s="1005" t="s">
        <v>273</v>
      </c>
      <c r="S356" s="1005" t="s">
        <v>273</v>
      </c>
      <c r="T356" s="1005" t="s">
        <v>273</v>
      </c>
      <c r="U356" s="1005" t="s">
        <v>273</v>
      </c>
      <c r="V356" s="1005" t="s">
        <v>273</v>
      </c>
      <c r="W356" s="1005" t="s">
        <v>273</v>
      </c>
      <c r="X356" s="1005" t="s">
        <v>273</v>
      </c>
      <c r="Y356" s="1005" t="s">
        <v>273</v>
      </c>
      <c r="Z356" s="1005" t="s">
        <v>273</v>
      </c>
      <c r="AA356" s="1005" t="s">
        <v>273</v>
      </c>
      <c r="AB356" s="1005" t="s">
        <v>273</v>
      </c>
      <c r="AC356" s="1008" t="s">
        <v>274</v>
      </c>
      <c r="AE356" s="1008"/>
    </row>
    <row r="357" s="44" customFormat="1" ht="24" spans="1:31">
      <c r="A357" s="229"/>
      <c r="B357" s="557">
        <v>332</v>
      </c>
      <c r="C357" s="184" t="s">
        <v>916</v>
      </c>
      <c r="D357" s="228" t="s">
        <v>917</v>
      </c>
      <c r="E357" s="137" t="s">
        <v>10</v>
      </c>
      <c r="F357" s="239">
        <v>23227</v>
      </c>
      <c r="G357" s="344">
        <v>2020</v>
      </c>
      <c r="H357" s="344">
        <v>2023</v>
      </c>
      <c r="I357" s="183" t="s">
        <v>37</v>
      </c>
      <c r="J357" s="183" t="s">
        <v>38</v>
      </c>
      <c r="AB357" s="45" t="s">
        <v>38</v>
      </c>
      <c r="AC357" s="45"/>
      <c r="AE357" s="45"/>
    </row>
    <row r="358" s="44" customFormat="1" ht="36" spans="1:31">
      <c r="A358" s="229"/>
      <c r="B358" s="557">
        <v>333</v>
      </c>
      <c r="C358" s="344" t="s">
        <v>918</v>
      </c>
      <c r="D358" s="228" t="s">
        <v>919</v>
      </c>
      <c r="E358" s="137" t="s">
        <v>10</v>
      </c>
      <c r="F358" s="239">
        <v>6000</v>
      </c>
      <c r="G358" s="183" t="s">
        <v>21</v>
      </c>
      <c r="H358" s="183" t="s">
        <v>21</v>
      </c>
      <c r="I358" s="183" t="s">
        <v>37</v>
      </c>
      <c r="J358" s="183" t="s">
        <v>38</v>
      </c>
      <c r="AB358" s="45" t="s">
        <v>38</v>
      </c>
      <c r="AC358" s="45"/>
      <c r="AE358" s="45"/>
    </row>
    <row r="359" s="44" customFormat="1" spans="1:31">
      <c r="A359" s="289" t="s">
        <v>920</v>
      </c>
      <c r="B359" s="557"/>
      <c r="C359" s="236" t="s">
        <v>921</v>
      </c>
      <c r="D359" s="228" t="s">
        <v>922</v>
      </c>
      <c r="E359" s="137" t="s">
        <v>10</v>
      </c>
      <c r="F359" s="478">
        <v>8000</v>
      </c>
      <c r="G359" s="183">
        <v>2021</v>
      </c>
      <c r="H359" s="183">
        <v>2025</v>
      </c>
      <c r="I359" s="317" t="s">
        <v>464</v>
      </c>
      <c r="J359" s="824" t="s">
        <v>923</v>
      </c>
      <c r="AB359" s="45"/>
      <c r="AC359" s="45"/>
      <c r="AE359" s="45"/>
    </row>
    <row r="360" s="879" customFormat="1" ht="48" spans="1:31">
      <c r="A360" s="297"/>
      <c r="B360" s="990"/>
      <c r="C360" s="355" t="s">
        <v>924</v>
      </c>
      <c r="D360" s="363" t="s">
        <v>925</v>
      </c>
      <c r="E360" s="282" t="s">
        <v>10</v>
      </c>
      <c r="F360" s="991">
        <v>20000</v>
      </c>
      <c r="G360" s="344"/>
      <c r="H360" s="344"/>
      <c r="I360" s="514" t="s">
        <v>219</v>
      </c>
      <c r="J360" s="916" t="s">
        <v>110</v>
      </c>
      <c r="K360" s="916" t="s">
        <v>110</v>
      </c>
      <c r="L360" s="916" t="s">
        <v>110</v>
      </c>
      <c r="M360" s="916" t="s">
        <v>110</v>
      </c>
      <c r="N360" s="916" t="s">
        <v>110</v>
      </c>
      <c r="O360" s="916" t="s">
        <v>110</v>
      </c>
      <c r="P360" s="916" t="s">
        <v>110</v>
      </c>
      <c r="Q360" s="916" t="s">
        <v>110</v>
      </c>
      <c r="R360" s="916" t="s">
        <v>110</v>
      </c>
      <c r="S360" s="916" t="s">
        <v>110</v>
      </c>
      <c r="T360" s="916" t="s">
        <v>110</v>
      </c>
      <c r="U360" s="916" t="s">
        <v>110</v>
      </c>
      <c r="V360" s="916" t="s">
        <v>110</v>
      </c>
      <c r="W360" s="916" t="s">
        <v>110</v>
      </c>
      <c r="X360" s="916" t="s">
        <v>110</v>
      </c>
      <c r="Y360" s="916" t="s">
        <v>110</v>
      </c>
      <c r="Z360" s="916" t="s">
        <v>110</v>
      </c>
      <c r="AA360" s="916" t="s">
        <v>110</v>
      </c>
      <c r="AB360" s="916" t="s">
        <v>110</v>
      </c>
      <c r="AC360" s="946" t="s">
        <v>386</v>
      </c>
      <c r="AE360" s="946"/>
    </row>
    <row r="361" s="44" customFormat="1" ht="36.75" spans="1:31">
      <c r="A361" s="229" t="s">
        <v>926</v>
      </c>
      <c r="B361" s="122">
        <v>334</v>
      </c>
      <c r="C361" s="183" t="s">
        <v>927</v>
      </c>
      <c r="D361" s="183" t="s">
        <v>928</v>
      </c>
      <c r="E361" s="137" t="s">
        <v>10</v>
      </c>
      <c r="F361" s="239">
        <v>50000</v>
      </c>
      <c r="G361" s="233">
        <v>2020.12</v>
      </c>
      <c r="H361" s="233">
        <v>2025.12</v>
      </c>
      <c r="I361" s="183" t="s">
        <v>247</v>
      </c>
      <c r="J361" s="824" t="s">
        <v>248</v>
      </c>
      <c r="AB361" s="45"/>
      <c r="AC361" s="45"/>
      <c r="AE361" s="45"/>
    </row>
    <row r="362" s="40" customFormat="1" spans="1:31">
      <c r="A362" s="497" t="s">
        <v>929</v>
      </c>
      <c r="B362" s="498"/>
      <c r="C362" s="498"/>
      <c r="D362" s="498"/>
      <c r="E362" s="498"/>
      <c r="F362" s="498"/>
      <c r="G362" s="498"/>
      <c r="H362" s="498"/>
      <c r="I362" s="498"/>
      <c r="J362" s="854"/>
      <c r="AB362" s="858"/>
      <c r="AC362" s="858"/>
      <c r="AE362" s="858"/>
    </row>
    <row r="363" s="40" customFormat="1" ht="36" spans="1:31">
      <c r="A363" s="992" t="s">
        <v>930</v>
      </c>
      <c r="B363" s="122">
        <v>335</v>
      </c>
      <c r="C363" s="183" t="s">
        <v>931</v>
      </c>
      <c r="D363" s="183" t="s">
        <v>932</v>
      </c>
      <c r="E363" s="446" t="s">
        <v>10</v>
      </c>
      <c r="F363" s="239">
        <v>100000</v>
      </c>
      <c r="G363" s="184">
        <v>2022</v>
      </c>
      <c r="H363" s="183">
        <v>2025</v>
      </c>
      <c r="I363" s="344" t="s">
        <v>933</v>
      </c>
      <c r="J363" s="446" t="s">
        <v>23</v>
      </c>
      <c r="K363" s="855" t="s">
        <v>520</v>
      </c>
      <c r="L363" s="855" t="s">
        <v>934</v>
      </c>
      <c r="AB363" s="855" t="s">
        <v>520</v>
      </c>
      <c r="AC363" s="855" t="s">
        <v>934</v>
      </c>
      <c r="AE363" s="858"/>
    </row>
    <row r="364" s="40" customFormat="1" ht="24" spans="1:31">
      <c r="A364" s="993"/>
      <c r="B364" s="122">
        <v>336</v>
      </c>
      <c r="C364" s="183" t="s">
        <v>935</v>
      </c>
      <c r="D364" s="183" t="s">
        <v>936</v>
      </c>
      <c r="E364" s="122" t="s">
        <v>10</v>
      </c>
      <c r="F364" s="317">
        <v>12000</v>
      </c>
      <c r="G364" s="183">
        <v>2022.1</v>
      </c>
      <c r="H364" s="183">
        <v>2025.12</v>
      </c>
      <c r="I364" s="282" t="s">
        <v>569</v>
      </c>
      <c r="J364" s="122" t="s">
        <v>273</v>
      </c>
      <c r="K364" s="122" t="s">
        <v>273</v>
      </c>
      <c r="L364" s="122" t="s">
        <v>273</v>
      </c>
      <c r="M364" s="122" t="s">
        <v>273</v>
      </c>
      <c r="N364" s="122" t="s">
        <v>273</v>
      </c>
      <c r="O364" s="122" t="s">
        <v>273</v>
      </c>
      <c r="P364" s="122" t="s">
        <v>273</v>
      </c>
      <c r="Q364" s="122" t="s">
        <v>273</v>
      </c>
      <c r="R364" s="122" t="s">
        <v>273</v>
      </c>
      <c r="S364" s="122" t="s">
        <v>273</v>
      </c>
      <c r="T364" s="122" t="s">
        <v>273</v>
      </c>
      <c r="U364" s="122" t="s">
        <v>273</v>
      </c>
      <c r="V364" s="122" t="s">
        <v>273</v>
      </c>
      <c r="W364" s="122" t="s">
        <v>273</v>
      </c>
      <c r="X364" s="122" t="s">
        <v>273</v>
      </c>
      <c r="Y364" s="122" t="s">
        <v>273</v>
      </c>
      <c r="Z364" s="122" t="s">
        <v>273</v>
      </c>
      <c r="AA364" s="122" t="s">
        <v>273</v>
      </c>
      <c r="AB364" s="122" t="s">
        <v>273</v>
      </c>
      <c r="AC364" s="858"/>
      <c r="AE364" s="858"/>
    </row>
    <row r="365" s="40" customFormat="1" ht="24" spans="1:31">
      <c r="A365" s="446" t="s">
        <v>937</v>
      </c>
      <c r="B365" s="122">
        <v>337</v>
      </c>
      <c r="C365" s="183" t="s">
        <v>938</v>
      </c>
      <c r="D365" s="183" t="s">
        <v>939</v>
      </c>
      <c r="E365" s="122" t="s">
        <v>11</v>
      </c>
      <c r="F365" s="239">
        <v>200000</v>
      </c>
      <c r="G365" s="183" t="s">
        <v>21</v>
      </c>
      <c r="H365" s="183" t="s">
        <v>21</v>
      </c>
      <c r="I365" s="183" t="s">
        <v>553</v>
      </c>
      <c r="J365" s="183" t="s">
        <v>23</v>
      </c>
      <c r="AB365" s="858"/>
      <c r="AC365" s="858"/>
      <c r="AE365" s="858"/>
    </row>
    <row r="366" s="40" customFormat="1" ht="24" spans="1:31">
      <c r="A366" s="992" t="s">
        <v>940</v>
      </c>
      <c r="B366" s="122">
        <v>338</v>
      </c>
      <c r="C366" s="183" t="s">
        <v>941</v>
      </c>
      <c r="D366" s="183" t="s">
        <v>942</v>
      </c>
      <c r="E366" s="122" t="s">
        <v>11</v>
      </c>
      <c r="F366" s="509">
        <v>113236</v>
      </c>
      <c r="G366" s="344">
        <v>2020</v>
      </c>
      <c r="H366" s="344">
        <v>2022</v>
      </c>
      <c r="I366" s="183" t="s">
        <v>37</v>
      </c>
      <c r="J366" s="183" t="s">
        <v>38</v>
      </c>
      <c r="AB366" s="858" t="s">
        <v>38</v>
      </c>
      <c r="AC366" s="858"/>
      <c r="AE366" s="858"/>
    </row>
    <row r="367" s="40" customFormat="1" ht="24" spans="1:31">
      <c r="A367" s="993"/>
      <c r="B367" s="122">
        <v>339</v>
      </c>
      <c r="C367" s="81" t="s">
        <v>943</v>
      </c>
      <c r="D367" s="81" t="s">
        <v>944</v>
      </c>
      <c r="E367" s="122" t="s">
        <v>85</v>
      </c>
      <c r="F367" s="503">
        <v>16062</v>
      </c>
      <c r="G367" s="994">
        <v>2021.03</v>
      </c>
      <c r="H367" s="994">
        <v>2022.9</v>
      </c>
      <c r="I367" s="183" t="s">
        <v>149</v>
      </c>
      <c r="J367" s="122" t="s">
        <v>34</v>
      </c>
      <c r="K367" s="122" t="s">
        <v>34</v>
      </c>
      <c r="L367" s="122" t="s">
        <v>34</v>
      </c>
      <c r="M367" s="122" t="s">
        <v>34</v>
      </c>
      <c r="N367" s="122" t="s">
        <v>34</v>
      </c>
      <c r="O367" s="122" t="s">
        <v>34</v>
      </c>
      <c r="P367" s="122" t="s">
        <v>34</v>
      </c>
      <c r="Q367" s="122" t="s">
        <v>34</v>
      </c>
      <c r="R367" s="122" t="s">
        <v>34</v>
      </c>
      <c r="S367" s="122" t="s">
        <v>34</v>
      </c>
      <c r="T367" s="122" t="s">
        <v>34</v>
      </c>
      <c r="U367" s="122" t="s">
        <v>34</v>
      </c>
      <c r="V367" s="122" t="s">
        <v>34</v>
      </c>
      <c r="W367" s="122" t="s">
        <v>34</v>
      </c>
      <c r="X367" s="122" t="s">
        <v>34</v>
      </c>
      <c r="Y367" s="122" t="s">
        <v>34</v>
      </c>
      <c r="Z367" s="122" t="s">
        <v>34</v>
      </c>
      <c r="AA367" s="122" t="s">
        <v>34</v>
      </c>
      <c r="AB367" s="515" t="s">
        <v>34</v>
      </c>
      <c r="AC367" s="858"/>
      <c r="AE367" s="858"/>
    </row>
    <row r="368" s="40" customFormat="1" ht="36" spans="1:31">
      <c r="A368" s="992" t="s">
        <v>945</v>
      </c>
      <c r="B368" s="122">
        <v>340</v>
      </c>
      <c r="C368" s="183" t="s">
        <v>946</v>
      </c>
      <c r="D368" s="183" t="s">
        <v>947</v>
      </c>
      <c r="E368" s="122" t="s">
        <v>10</v>
      </c>
      <c r="F368" s="239">
        <v>30000</v>
      </c>
      <c r="G368" s="183">
        <v>2023</v>
      </c>
      <c r="H368" s="183">
        <v>2025</v>
      </c>
      <c r="I368" s="344" t="s">
        <v>948</v>
      </c>
      <c r="J368" s="122" t="s">
        <v>47</v>
      </c>
      <c r="AB368" s="855" t="s">
        <v>520</v>
      </c>
      <c r="AC368" s="858" t="s">
        <v>949</v>
      </c>
      <c r="AE368" s="858"/>
    </row>
    <row r="369" s="40" customFormat="1" ht="36" spans="1:31">
      <c r="A369" s="995"/>
      <c r="B369" s="122">
        <v>341</v>
      </c>
      <c r="C369" s="183" t="s">
        <v>950</v>
      </c>
      <c r="D369" s="77" t="s">
        <v>951</v>
      </c>
      <c r="E369" s="122" t="s">
        <v>10</v>
      </c>
      <c r="F369" s="502">
        <v>25667</v>
      </c>
      <c r="G369" s="183">
        <v>2021.1</v>
      </c>
      <c r="H369" s="183">
        <v>2022.1</v>
      </c>
      <c r="I369" s="183" t="s">
        <v>952</v>
      </c>
      <c r="J369" s="122" t="s">
        <v>47</v>
      </c>
      <c r="AB369" s="858"/>
      <c r="AC369" s="858"/>
      <c r="AE369" s="858"/>
    </row>
    <row r="370" s="40" customFormat="1" ht="36" spans="1:31">
      <c r="A370" s="995"/>
      <c r="B370" s="122">
        <v>342</v>
      </c>
      <c r="C370" s="183" t="s">
        <v>953</v>
      </c>
      <c r="D370" s="77" t="s">
        <v>954</v>
      </c>
      <c r="E370" s="122" t="s">
        <v>10</v>
      </c>
      <c r="F370" s="502">
        <v>13196</v>
      </c>
      <c r="G370" s="183">
        <v>2021.1</v>
      </c>
      <c r="H370" s="183">
        <v>2022.1</v>
      </c>
      <c r="I370" s="183" t="s">
        <v>952</v>
      </c>
      <c r="J370" s="122" t="s">
        <v>47</v>
      </c>
      <c r="AB370" s="858"/>
      <c r="AC370" s="858"/>
      <c r="AE370" s="858"/>
    </row>
    <row r="371" s="40" customFormat="1" ht="24" spans="1:31">
      <c r="A371" s="993"/>
      <c r="B371" s="122">
        <v>343</v>
      </c>
      <c r="C371" s="84" t="s">
        <v>955</v>
      </c>
      <c r="D371" s="84" t="s">
        <v>956</v>
      </c>
      <c r="E371" s="122" t="s">
        <v>10</v>
      </c>
      <c r="F371" s="314">
        <v>11000</v>
      </c>
      <c r="G371" s="152">
        <v>2025.6</v>
      </c>
      <c r="H371" s="153">
        <v>2026.12</v>
      </c>
      <c r="I371" s="282" t="s">
        <v>569</v>
      </c>
      <c r="J371" s="122" t="s">
        <v>273</v>
      </c>
      <c r="K371" s="122" t="s">
        <v>273</v>
      </c>
      <c r="L371" s="122" t="s">
        <v>273</v>
      </c>
      <c r="M371" s="122" t="s">
        <v>273</v>
      </c>
      <c r="N371" s="122" t="s">
        <v>273</v>
      </c>
      <c r="O371" s="122" t="s">
        <v>273</v>
      </c>
      <c r="P371" s="122" t="s">
        <v>273</v>
      </c>
      <c r="Q371" s="122" t="s">
        <v>273</v>
      </c>
      <c r="R371" s="122" t="s">
        <v>273</v>
      </c>
      <c r="S371" s="122" t="s">
        <v>273</v>
      </c>
      <c r="T371" s="122" t="s">
        <v>273</v>
      </c>
      <c r="U371" s="122" t="s">
        <v>273</v>
      </c>
      <c r="V371" s="122" t="s">
        <v>273</v>
      </c>
      <c r="W371" s="122" t="s">
        <v>273</v>
      </c>
      <c r="X371" s="122" t="s">
        <v>273</v>
      </c>
      <c r="Y371" s="122" t="s">
        <v>273</v>
      </c>
      <c r="Z371" s="122" t="s">
        <v>273</v>
      </c>
      <c r="AA371" s="122" t="s">
        <v>273</v>
      </c>
      <c r="AB371" s="122" t="s">
        <v>273</v>
      </c>
      <c r="AC371" s="858"/>
      <c r="AE371" s="858"/>
    </row>
    <row r="372" s="40" customFormat="1" ht="36" spans="1:31">
      <c r="A372" s="992" t="s">
        <v>957</v>
      </c>
      <c r="B372" s="122">
        <v>344</v>
      </c>
      <c r="C372" s="183" t="s">
        <v>958</v>
      </c>
      <c r="D372" s="183" t="s">
        <v>959</v>
      </c>
      <c r="E372" s="122" t="s">
        <v>85</v>
      </c>
      <c r="F372" s="239">
        <v>8120.74</v>
      </c>
      <c r="G372" s="317" t="s">
        <v>960</v>
      </c>
      <c r="H372" s="183">
        <v>2021.12</v>
      </c>
      <c r="I372" s="183" t="s">
        <v>961</v>
      </c>
      <c r="J372" s="122" t="s">
        <v>23</v>
      </c>
      <c r="AB372" s="858"/>
      <c r="AC372" s="858"/>
      <c r="AE372" s="858"/>
    </row>
    <row r="373" s="40" customFormat="1" ht="24" spans="1:31">
      <c r="A373" s="993"/>
      <c r="B373" s="122">
        <v>345</v>
      </c>
      <c r="C373" s="183" t="s">
        <v>962</v>
      </c>
      <c r="D373" s="183" t="s">
        <v>963</v>
      </c>
      <c r="E373" s="122" t="s">
        <v>10</v>
      </c>
      <c r="F373" s="183">
        <v>9000</v>
      </c>
      <c r="G373" s="183">
        <v>2021.9</v>
      </c>
      <c r="H373" s="183">
        <v>2025.12</v>
      </c>
      <c r="I373" s="183" t="s">
        <v>964</v>
      </c>
      <c r="J373" s="122" t="s">
        <v>278</v>
      </c>
      <c r="AB373" s="858"/>
      <c r="AC373" s="858"/>
      <c r="AE373" s="858"/>
    </row>
    <row r="374" s="40" customFormat="1" ht="36" spans="1:31">
      <c r="A374" s="992" t="s">
        <v>965</v>
      </c>
      <c r="B374" s="122">
        <v>346</v>
      </c>
      <c r="C374" s="183" t="s">
        <v>966</v>
      </c>
      <c r="D374" s="183" t="s">
        <v>967</v>
      </c>
      <c r="E374" s="122" t="s">
        <v>85</v>
      </c>
      <c r="F374" s="239">
        <v>3660</v>
      </c>
      <c r="G374" s="317" t="s">
        <v>192</v>
      </c>
      <c r="H374" s="183">
        <v>2021.8</v>
      </c>
      <c r="I374" s="344" t="s">
        <v>933</v>
      </c>
      <c r="J374" s="122" t="s">
        <v>47</v>
      </c>
      <c r="AB374" s="855" t="s">
        <v>520</v>
      </c>
      <c r="AC374" s="858" t="s">
        <v>968</v>
      </c>
      <c r="AE374" s="858"/>
    </row>
    <row r="375" s="40" customFormat="1" ht="27" spans="1:31">
      <c r="A375" s="993"/>
      <c r="B375" s="122">
        <v>347</v>
      </c>
      <c r="C375" s="183" t="s">
        <v>969</v>
      </c>
      <c r="D375" s="183" t="s">
        <v>970</v>
      </c>
      <c r="E375" s="122" t="s">
        <v>10</v>
      </c>
      <c r="F375" s="239">
        <v>5714.44</v>
      </c>
      <c r="G375" s="241">
        <v>44197</v>
      </c>
      <c r="H375" s="241">
        <v>44896</v>
      </c>
      <c r="I375" s="327" t="s">
        <v>262</v>
      </c>
      <c r="J375" s="122" t="s">
        <v>264</v>
      </c>
      <c r="K375" s="122" t="s">
        <v>264</v>
      </c>
      <c r="L375" s="122" t="s">
        <v>264</v>
      </c>
      <c r="M375" s="122" t="s">
        <v>264</v>
      </c>
      <c r="N375" s="122" t="s">
        <v>264</v>
      </c>
      <c r="O375" s="122" t="s">
        <v>264</v>
      </c>
      <c r="P375" s="122" t="s">
        <v>264</v>
      </c>
      <c r="Q375" s="122" t="s">
        <v>264</v>
      </c>
      <c r="R375" s="122" t="s">
        <v>264</v>
      </c>
      <c r="S375" s="122" t="s">
        <v>264</v>
      </c>
      <c r="T375" s="122" t="s">
        <v>264</v>
      </c>
      <c r="U375" s="122" t="s">
        <v>264</v>
      </c>
      <c r="V375" s="122" t="s">
        <v>264</v>
      </c>
      <c r="W375" s="122" t="s">
        <v>264</v>
      </c>
      <c r="X375" s="122" t="s">
        <v>264</v>
      </c>
      <c r="Y375" s="122" t="s">
        <v>264</v>
      </c>
      <c r="Z375" s="122" t="s">
        <v>264</v>
      </c>
      <c r="AA375" s="122" t="s">
        <v>264</v>
      </c>
      <c r="AB375" s="515" t="s">
        <v>264</v>
      </c>
      <c r="AC375" s="858" t="s">
        <v>971</v>
      </c>
      <c r="AE375" s="858"/>
    </row>
    <row r="376" s="880" customFormat="1" ht="40.5" spans="1:31">
      <c r="A376" s="445" t="s">
        <v>972</v>
      </c>
      <c r="B376" s="180">
        <v>348</v>
      </c>
      <c r="C376" s="996" t="s">
        <v>973</v>
      </c>
      <c r="D376" s="997" t="s">
        <v>974</v>
      </c>
      <c r="E376" s="996" t="s">
        <v>10</v>
      </c>
      <c r="F376" s="180">
        <v>406500</v>
      </c>
      <c r="G376" s="885" t="s">
        <v>21</v>
      </c>
      <c r="H376" s="885" t="s">
        <v>21</v>
      </c>
      <c r="I376" s="885" t="s">
        <v>553</v>
      </c>
      <c r="J376" s="885" t="s">
        <v>23</v>
      </c>
      <c r="AB376" s="1009" t="s">
        <v>520</v>
      </c>
      <c r="AC376" s="1009" t="s">
        <v>975</v>
      </c>
      <c r="AE376" s="1009"/>
    </row>
    <row r="377" s="40" customFormat="1" ht="27" spans="1:31">
      <c r="A377" s="450"/>
      <c r="B377" s="122">
        <v>349</v>
      </c>
      <c r="C377" s="122" t="s">
        <v>976</v>
      </c>
      <c r="D377" s="516" t="s">
        <v>977</v>
      </c>
      <c r="E377" s="446" t="s">
        <v>11</v>
      </c>
      <c r="F377" s="122">
        <v>600000</v>
      </c>
      <c r="G377" s="183" t="s">
        <v>21</v>
      </c>
      <c r="H377" s="183" t="s">
        <v>21</v>
      </c>
      <c r="I377" s="183" t="s">
        <v>553</v>
      </c>
      <c r="J377" s="183" t="s">
        <v>23</v>
      </c>
      <c r="AB377" s="858"/>
      <c r="AC377" s="858"/>
      <c r="AE377" s="858"/>
    </row>
    <row r="378" s="44" customFormat="1" spans="1:31">
      <c r="A378" s="475" t="s">
        <v>978</v>
      </c>
      <c r="B378" s="475"/>
      <c r="C378" s="475"/>
      <c r="D378" s="475"/>
      <c r="E378" s="475"/>
      <c r="F378" s="475"/>
      <c r="G378" s="475"/>
      <c r="H378" s="475"/>
      <c r="I378" s="475"/>
      <c r="J378" s="475"/>
      <c r="AB378" s="45"/>
      <c r="AC378" s="45"/>
      <c r="AE378" s="45"/>
    </row>
    <row r="379" s="44" customFormat="1" ht="54" spans="1:31">
      <c r="A379" s="395" t="s">
        <v>979</v>
      </c>
      <c r="B379" s="395">
        <v>350</v>
      </c>
      <c r="C379" s="998" t="s">
        <v>980</v>
      </c>
      <c r="D379" s="999" t="s">
        <v>981</v>
      </c>
      <c r="E379" s="998" t="s">
        <v>11</v>
      </c>
      <c r="F379" s="482">
        <v>15000</v>
      </c>
      <c r="G379" s="491">
        <v>2023.1</v>
      </c>
      <c r="H379" s="491">
        <v>2030.12</v>
      </c>
      <c r="I379" s="491" t="s">
        <v>520</v>
      </c>
      <c r="J379" s="491" t="s">
        <v>110</v>
      </c>
      <c r="K379" s="855" t="s">
        <v>520</v>
      </c>
      <c r="L379" s="12" t="s">
        <v>982</v>
      </c>
      <c r="AB379" s="855" t="s">
        <v>520</v>
      </c>
      <c r="AC379" s="12" t="s">
        <v>982</v>
      </c>
      <c r="AE379" s="45"/>
    </row>
    <row r="380" s="878" customFormat="1" ht="25.5" spans="1:31">
      <c r="A380" s="976"/>
      <c r="B380" s="976">
        <v>351</v>
      </c>
      <c r="C380" s="976" t="s">
        <v>983</v>
      </c>
      <c r="D380" s="1000" t="s">
        <v>984</v>
      </c>
      <c r="E380" s="976" t="s">
        <v>11</v>
      </c>
      <c r="F380" s="1001">
        <v>15000</v>
      </c>
      <c r="G380" s="976">
        <v>2023.1</v>
      </c>
      <c r="H380" s="976">
        <v>2025.12</v>
      </c>
      <c r="I380" s="976" t="s">
        <v>520</v>
      </c>
      <c r="J380" s="976"/>
      <c r="K380" s="1006" t="s">
        <v>520</v>
      </c>
      <c r="AB380" s="1006" t="s">
        <v>520</v>
      </c>
      <c r="AC380" s="900" t="s">
        <v>985</v>
      </c>
      <c r="AE380" s="1008"/>
    </row>
    <row r="381" s="44" customFormat="1" ht="63.75" spans="1:31">
      <c r="A381" s="395"/>
      <c r="B381" s="395">
        <v>352</v>
      </c>
      <c r="C381" s="491" t="s">
        <v>986</v>
      </c>
      <c r="D381" s="495" t="s">
        <v>987</v>
      </c>
      <c r="E381" s="491" t="s">
        <v>10</v>
      </c>
      <c r="F381" s="492">
        <v>16000</v>
      </c>
      <c r="G381" s="491">
        <v>2021.12</v>
      </c>
      <c r="H381" s="491">
        <v>2023.6</v>
      </c>
      <c r="I381" s="491" t="s">
        <v>520</v>
      </c>
      <c r="J381" s="491" t="s">
        <v>59</v>
      </c>
      <c r="AB381" s="855" t="s">
        <v>520</v>
      </c>
      <c r="AC381" s="12" t="s">
        <v>988</v>
      </c>
      <c r="AE381" s="45"/>
    </row>
    <row r="382" s="44" customFormat="1" ht="63.75" spans="1:31">
      <c r="A382" s="395"/>
      <c r="B382" s="395">
        <v>353</v>
      </c>
      <c r="C382" s="395" t="s">
        <v>989</v>
      </c>
      <c r="D382" s="483" t="s">
        <v>990</v>
      </c>
      <c r="E382" s="395" t="s">
        <v>10</v>
      </c>
      <c r="F382" s="394">
        <v>5187</v>
      </c>
      <c r="G382" s="395">
        <v>2021.1</v>
      </c>
      <c r="H382" s="395">
        <v>2021.12</v>
      </c>
      <c r="I382" s="395" t="s">
        <v>520</v>
      </c>
      <c r="J382" s="395" t="s">
        <v>23</v>
      </c>
      <c r="AB382" s="45"/>
      <c r="AC382" s="45"/>
      <c r="AE382" s="45"/>
    </row>
    <row r="383" s="878" customFormat="1" ht="25.5" spans="1:31">
      <c r="A383" s="976"/>
      <c r="B383" s="976">
        <v>354</v>
      </c>
      <c r="C383" s="976" t="s">
        <v>991</v>
      </c>
      <c r="D383" s="1000" t="s">
        <v>992</v>
      </c>
      <c r="E383" s="976" t="s">
        <v>10</v>
      </c>
      <c r="F383" s="1002">
        <v>8250</v>
      </c>
      <c r="G383" s="976">
        <v>2021</v>
      </c>
      <c r="H383" s="976">
        <v>2025</v>
      </c>
      <c r="I383" s="976" t="s">
        <v>520</v>
      </c>
      <c r="J383" s="976" t="s">
        <v>23</v>
      </c>
      <c r="AB383" s="1006" t="s">
        <v>520</v>
      </c>
      <c r="AC383" s="900" t="s">
        <v>274</v>
      </c>
      <c r="AE383" s="1008"/>
    </row>
    <row r="384" s="878" customFormat="1" ht="25.5" spans="1:31">
      <c r="A384" s="976"/>
      <c r="B384" s="976">
        <v>355</v>
      </c>
      <c r="C384" s="976" t="s">
        <v>993</v>
      </c>
      <c r="D384" s="1003" t="s">
        <v>994</v>
      </c>
      <c r="E384" s="976" t="s">
        <v>10</v>
      </c>
      <c r="F384" s="1001">
        <v>10000</v>
      </c>
      <c r="G384" s="976">
        <v>2021</v>
      </c>
      <c r="H384" s="976">
        <v>2025</v>
      </c>
      <c r="I384" s="976" t="s">
        <v>520</v>
      </c>
      <c r="J384" s="976" t="s">
        <v>23</v>
      </c>
      <c r="AB384" s="1006" t="s">
        <v>520</v>
      </c>
      <c r="AC384" s="900" t="s">
        <v>274</v>
      </c>
      <c r="AE384" s="1008"/>
    </row>
    <row r="385" s="44" customFormat="1" ht="38.25" spans="1:31">
      <c r="A385" s="395"/>
      <c r="B385" s="395">
        <v>356</v>
      </c>
      <c r="C385" s="395" t="s">
        <v>995</v>
      </c>
      <c r="D385" s="484" t="s">
        <v>996</v>
      </c>
      <c r="E385" s="395" t="s">
        <v>10</v>
      </c>
      <c r="F385" s="482">
        <v>56000</v>
      </c>
      <c r="G385" s="485">
        <v>2021</v>
      </c>
      <c r="H385" s="485">
        <v>2023</v>
      </c>
      <c r="I385" s="496" t="s">
        <v>569</v>
      </c>
      <c r="J385" s="485" t="s">
        <v>273</v>
      </c>
      <c r="K385" s="44" t="s">
        <v>273</v>
      </c>
      <c r="L385" s="44" t="s">
        <v>273</v>
      </c>
      <c r="M385" s="44" t="s">
        <v>273</v>
      </c>
      <c r="N385" s="44" t="s">
        <v>273</v>
      </c>
      <c r="O385" s="44" t="s">
        <v>273</v>
      </c>
      <c r="P385" s="44" t="s">
        <v>273</v>
      </c>
      <c r="Q385" s="44" t="s">
        <v>273</v>
      </c>
      <c r="R385" s="44" t="s">
        <v>273</v>
      </c>
      <c r="S385" s="44" t="s">
        <v>273</v>
      </c>
      <c r="T385" s="44" t="s">
        <v>273</v>
      </c>
      <c r="U385" s="44" t="s">
        <v>273</v>
      </c>
      <c r="V385" s="44" t="s">
        <v>273</v>
      </c>
      <c r="W385" s="44" t="s">
        <v>273</v>
      </c>
      <c r="X385" s="44" t="s">
        <v>273</v>
      </c>
      <c r="Y385" s="44" t="s">
        <v>273</v>
      </c>
      <c r="Z385" s="44" t="s">
        <v>273</v>
      </c>
      <c r="AA385" s="44" t="s">
        <v>273</v>
      </c>
      <c r="AB385" s="45" t="s">
        <v>273</v>
      </c>
      <c r="AC385" s="45"/>
      <c r="AE385" s="45"/>
    </row>
    <row r="386" s="44" customFormat="1" spans="1:31">
      <c r="A386" s="395"/>
      <c r="B386" s="395">
        <v>357</v>
      </c>
      <c r="C386" s="395" t="s">
        <v>997</v>
      </c>
      <c r="D386" s="483" t="s">
        <v>998</v>
      </c>
      <c r="E386" s="395" t="s">
        <v>10</v>
      </c>
      <c r="F386" s="486">
        <v>15800</v>
      </c>
      <c r="G386" s="395">
        <v>2021</v>
      </c>
      <c r="H386" s="487">
        <v>2021</v>
      </c>
      <c r="I386" s="395" t="s">
        <v>520</v>
      </c>
      <c r="J386" s="395" t="s">
        <v>248</v>
      </c>
      <c r="AB386" s="45"/>
      <c r="AC386" s="45"/>
      <c r="AE386" s="45"/>
    </row>
    <row r="387" s="44" customFormat="1" ht="25.5" spans="1:31">
      <c r="A387" s="395"/>
      <c r="B387" s="395">
        <v>358</v>
      </c>
      <c r="C387" s="491" t="s">
        <v>999</v>
      </c>
      <c r="D387" s="495" t="s">
        <v>1000</v>
      </c>
      <c r="E387" s="395" t="s">
        <v>10</v>
      </c>
      <c r="F387" s="394">
        <v>1278</v>
      </c>
      <c r="G387" s="488">
        <v>2021.7</v>
      </c>
      <c r="H387" s="482">
        <v>2021.12</v>
      </c>
      <c r="I387" s="395" t="s">
        <v>277</v>
      </c>
      <c r="J387" s="395" t="s">
        <v>278</v>
      </c>
      <c r="AB387" s="855" t="s">
        <v>520</v>
      </c>
      <c r="AC387" s="12" t="s">
        <v>988</v>
      </c>
      <c r="AE387" s="45"/>
    </row>
    <row r="388" s="44" customFormat="1" ht="38.25" spans="1:31">
      <c r="A388" s="395"/>
      <c r="B388" s="395">
        <v>359</v>
      </c>
      <c r="C388" s="395" t="s">
        <v>1001</v>
      </c>
      <c r="D388" s="484" t="s">
        <v>1002</v>
      </c>
      <c r="E388" s="395" t="s">
        <v>85</v>
      </c>
      <c r="F388" s="394">
        <v>25000</v>
      </c>
      <c r="G388" s="489">
        <v>2020.1</v>
      </c>
      <c r="H388" s="489">
        <v>2025.1</v>
      </c>
      <c r="I388" s="395" t="s">
        <v>243</v>
      </c>
      <c r="J388" s="395" t="s">
        <v>54</v>
      </c>
      <c r="AB388" s="45"/>
      <c r="AC388" s="45"/>
      <c r="AE388" s="45"/>
    </row>
    <row r="389" s="44" customFormat="1" ht="38.25" spans="1:31">
      <c r="A389" s="395"/>
      <c r="B389" s="395">
        <v>360</v>
      </c>
      <c r="C389" s="395" t="s">
        <v>1003</v>
      </c>
      <c r="D389" s="484" t="s">
        <v>1004</v>
      </c>
      <c r="E389" s="395" t="s">
        <v>10</v>
      </c>
      <c r="F389" s="394">
        <v>12000</v>
      </c>
      <c r="G389" s="395">
        <v>2021.01</v>
      </c>
      <c r="H389" s="395">
        <v>2021.12</v>
      </c>
      <c r="I389" s="395" t="s">
        <v>262</v>
      </c>
      <c r="J389" s="395" t="s">
        <v>264</v>
      </c>
      <c r="AB389" s="45"/>
      <c r="AC389" s="45"/>
      <c r="AE389" s="45"/>
    </row>
    <row r="390" s="44" customFormat="1" spans="1:31">
      <c r="A390" s="395"/>
      <c r="B390" s="395">
        <v>361</v>
      </c>
      <c r="C390" s="395" t="s">
        <v>1005</v>
      </c>
      <c r="D390" s="484" t="s">
        <v>1006</v>
      </c>
      <c r="E390" s="395" t="s">
        <v>10</v>
      </c>
      <c r="F390" s="394">
        <v>657.31</v>
      </c>
      <c r="G390" s="395">
        <v>2021</v>
      </c>
      <c r="H390" s="395">
        <v>2021</v>
      </c>
      <c r="I390" s="395" t="s">
        <v>149</v>
      </c>
      <c r="J390" s="395" t="s">
        <v>34</v>
      </c>
      <c r="AB390" s="45"/>
      <c r="AC390" s="45"/>
      <c r="AE390" s="45"/>
    </row>
    <row r="391" s="44" customFormat="1" ht="25.5" spans="1:31">
      <c r="A391" s="395"/>
      <c r="B391" s="395">
        <v>362</v>
      </c>
      <c r="C391" s="395" t="s">
        <v>1007</v>
      </c>
      <c r="D391" s="484" t="s">
        <v>1008</v>
      </c>
      <c r="E391" s="395" t="s">
        <v>10</v>
      </c>
      <c r="F391" s="394">
        <v>8600</v>
      </c>
      <c r="G391" s="489">
        <v>2020.11</v>
      </c>
      <c r="H391" s="489">
        <v>2023.11</v>
      </c>
      <c r="I391" s="395" t="s">
        <v>243</v>
      </c>
      <c r="J391" s="395" t="s">
        <v>54</v>
      </c>
      <c r="AB391" s="45"/>
      <c r="AC391" s="45"/>
      <c r="AE391" s="45"/>
    </row>
    <row r="392" s="44" customFormat="1" ht="38.25" spans="1:31">
      <c r="A392" s="395"/>
      <c r="B392" s="395">
        <v>363</v>
      </c>
      <c r="C392" s="395" t="s">
        <v>1009</v>
      </c>
      <c r="D392" s="484" t="s">
        <v>1010</v>
      </c>
      <c r="E392" s="491" t="s">
        <v>85</v>
      </c>
      <c r="F392" s="394">
        <v>45000</v>
      </c>
      <c r="G392" s="491">
        <v>2016</v>
      </c>
      <c r="H392" s="491">
        <v>2022</v>
      </c>
      <c r="I392" s="395" t="s">
        <v>37</v>
      </c>
      <c r="J392" s="395" t="s">
        <v>38</v>
      </c>
      <c r="K392" s="395" t="s">
        <v>38</v>
      </c>
      <c r="L392" s="395" t="s">
        <v>38</v>
      </c>
      <c r="M392" s="395" t="s">
        <v>38</v>
      </c>
      <c r="N392" s="395" t="s">
        <v>38</v>
      </c>
      <c r="O392" s="395" t="s">
        <v>38</v>
      </c>
      <c r="P392" s="395" t="s">
        <v>38</v>
      </c>
      <c r="Q392" s="395" t="s">
        <v>38</v>
      </c>
      <c r="R392" s="395" t="s">
        <v>38</v>
      </c>
      <c r="S392" s="395" t="s">
        <v>38</v>
      </c>
      <c r="T392" s="395" t="s">
        <v>38</v>
      </c>
      <c r="U392" s="395" t="s">
        <v>38</v>
      </c>
      <c r="V392" s="395" t="s">
        <v>38</v>
      </c>
      <c r="W392" s="395" t="s">
        <v>38</v>
      </c>
      <c r="X392" s="395" t="s">
        <v>38</v>
      </c>
      <c r="Y392" s="395" t="s">
        <v>38</v>
      </c>
      <c r="Z392" s="395" t="s">
        <v>38</v>
      </c>
      <c r="AA392" s="395" t="s">
        <v>38</v>
      </c>
      <c r="AB392" s="395" t="s">
        <v>38</v>
      </c>
      <c r="AC392" s="45"/>
      <c r="AE392" s="45"/>
    </row>
    <row r="393" s="44" customFormat="1" ht="25.5" spans="1:31">
      <c r="A393" s="395"/>
      <c r="B393" s="395">
        <v>364</v>
      </c>
      <c r="C393" s="395" t="s">
        <v>1011</v>
      </c>
      <c r="D393" s="484" t="s">
        <v>1012</v>
      </c>
      <c r="E393" s="395" t="s">
        <v>10</v>
      </c>
      <c r="F393" s="493">
        <v>5000</v>
      </c>
      <c r="G393" s="489">
        <v>2021.12</v>
      </c>
      <c r="H393" s="489">
        <v>2025.12</v>
      </c>
      <c r="I393" s="395" t="s">
        <v>232</v>
      </c>
      <c r="J393" s="395" t="s">
        <v>24</v>
      </c>
      <c r="AB393" s="261" t="s">
        <v>24</v>
      </c>
      <c r="AC393" s="23" t="s">
        <v>1013</v>
      </c>
      <c r="AE393" s="45"/>
    </row>
    <row r="394" s="878" customFormat="1" ht="51" spans="1:31">
      <c r="A394" s="976"/>
      <c r="B394" s="976">
        <v>365</v>
      </c>
      <c r="C394" s="976" t="s">
        <v>1014</v>
      </c>
      <c r="D394" s="1003" t="s">
        <v>1015</v>
      </c>
      <c r="E394" s="976" t="s">
        <v>10</v>
      </c>
      <c r="F394" s="1010">
        <v>35000</v>
      </c>
      <c r="G394" s="976">
        <v>2021.12</v>
      </c>
      <c r="H394" s="976">
        <v>2023.12</v>
      </c>
      <c r="I394" s="976" t="s">
        <v>359</v>
      </c>
      <c r="J394" s="1031" t="s">
        <v>360</v>
      </c>
      <c r="AB394" s="1008" t="s">
        <v>361</v>
      </c>
      <c r="AC394" s="1008" t="s">
        <v>274</v>
      </c>
      <c r="AD394" s="1006" t="s">
        <v>520</v>
      </c>
      <c r="AE394" s="900" t="s">
        <v>274</v>
      </c>
    </row>
    <row r="395" s="878" customFormat="1" ht="25.5" spans="1:31">
      <c r="A395" s="976" t="s">
        <v>1016</v>
      </c>
      <c r="B395" s="976">
        <v>366</v>
      </c>
      <c r="C395" s="976" t="s">
        <v>1017</v>
      </c>
      <c r="D395" s="1000" t="s">
        <v>1018</v>
      </c>
      <c r="E395" s="976" t="s">
        <v>85</v>
      </c>
      <c r="F395" s="976">
        <v>5000</v>
      </c>
      <c r="G395" s="976">
        <v>2021</v>
      </c>
      <c r="H395" s="976">
        <v>2025</v>
      </c>
      <c r="I395" s="976" t="s">
        <v>520</v>
      </c>
      <c r="J395" s="976" t="s">
        <v>23</v>
      </c>
      <c r="AB395" s="1006" t="s">
        <v>520</v>
      </c>
      <c r="AC395" s="900" t="s">
        <v>274</v>
      </c>
      <c r="AE395" s="1008"/>
    </row>
    <row r="396" s="44" customFormat="1" spans="1:31">
      <c r="A396" s="434" t="s">
        <v>1019</v>
      </c>
      <c r="B396" s="434"/>
      <c r="C396" s="434"/>
      <c r="D396" s="434"/>
      <c r="E396" s="434"/>
      <c r="F396" s="434"/>
      <c r="G396" s="434"/>
      <c r="H396" s="434"/>
      <c r="I396" s="434"/>
      <c r="J396" s="434"/>
      <c r="AB396" s="45"/>
      <c r="AC396" s="45"/>
      <c r="AE396" s="45"/>
    </row>
    <row r="397" s="44" customFormat="1" ht="25.5" spans="1:31">
      <c r="A397" s="477" t="s">
        <v>1020</v>
      </c>
      <c r="B397" s="395">
        <v>367</v>
      </c>
      <c r="C397" s="395" t="s">
        <v>1021</v>
      </c>
      <c r="D397" s="483" t="s">
        <v>1022</v>
      </c>
      <c r="E397" s="395" t="s">
        <v>11</v>
      </c>
      <c r="F397" s="487" t="s">
        <v>21</v>
      </c>
      <c r="G397" s="487" t="s">
        <v>21</v>
      </c>
      <c r="H397" s="474" t="s">
        <v>21</v>
      </c>
      <c r="I397" s="474" t="s">
        <v>133</v>
      </c>
      <c r="J397" s="395" t="s">
        <v>59</v>
      </c>
      <c r="AB397" s="45"/>
      <c r="AC397" s="45"/>
      <c r="AE397" s="45"/>
    </row>
    <row r="398" s="44" customFormat="1" ht="38.25" spans="1:31">
      <c r="A398" s="479"/>
      <c r="B398" s="395">
        <v>368</v>
      </c>
      <c r="C398" s="395" t="s">
        <v>1023</v>
      </c>
      <c r="D398" s="483" t="s">
        <v>1024</v>
      </c>
      <c r="E398" s="395" t="s">
        <v>10</v>
      </c>
      <c r="F398" s="487" t="s">
        <v>21</v>
      </c>
      <c r="G398" s="487" t="s">
        <v>21</v>
      </c>
      <c r="H398" s="474" t="s">
        <v>21</v>
      </c>
      <c r="I398" s="474" t="s">
        <v>133</v>
      </c>
      <c r="J398" s="395" t="s">
        <v>59</v>
      </c>
      <c r="AB398" s="45"/>
      <c r="AC398" s="45"/>
      <c r="AE398" s="45"/>
    </row>
    <row r="399" s="44" customFormat="1" ht="38.25" spans="1:31">
      <c r="A399" s="850"/>
      <c r="B399" s="395">
        <v>369</v>
      </c>
      <c r="C399" s="395" t="s">
        <v>1025</v>
      </c>
      <c r="D399" s="483" t="s">
        <v>1026</v>
      </c>
      <c r="E399" s="395" t="s">
        <v>10</v>
      </c>
      <c r="F399" s="183">
        <v>30000</v>
      </c>
      <c r="G399" s="487" t="s">
        <v>21</v>
      </c>
      <c r="H399" s="487" t="s">
        <v>21</v>
      </c>
      <c r="I399" s="474" t="s">
        <v>21</v>
      </c>
      <c r="J399" s="395" t="s">
        <v>59</v>
      </c>
      <c r="AB399" s="45"/>
      <c r="AC399" s="45"/>
      <c r="AE399" s="45"/>
    </row>
    <row r="400" s="44" customFormat="1" ht="38.25" spans="1:31">
      <c r="A400" s="477" t="s">
        <v>1027</v>
      </c>
      <c r="B400" s="395">
        <v>370</v>
      </c>
      <c r="C400" s="395" t="s">
        <v>1028</v>
      </c>
      <c r="D400" s="483" t="s">
        <v>1029</v>
      </c>
      <c r="E400" s="395" t="s">
        <v>10</v>
      </c>
      <c r="F400" s="487" t="s">
        <v>21</v>
      </c>
      <c r="G400" s="487" t="s">
        <v>21</v>
      </c>
      <c r="H400" s="487" t="s">
        <v>21</v>
      </c>
      <c r="I400" s="474" t="s">
        <v>21</v>
      </c>
      <c r="J400" s="395" t="s">
        <v>59</v>
      </c>
      <c r="AB400" s="45"/>
      <c r="AC400" s="45"/>
      <c r="AE400" s="45"/>
    </row>
    <row r="401" s="44" customFormat="1" ht="25.5" spans="1:31">
      <c r="A401" s="850"/>
      <c r="B401" s="395">
        <v>371</v>
      </c>
      <c r="C401" s="395" t="s">
        <v>1030</v>
      </c>
      <c r="D401" s="483" t="s">
        <v>1031</v>
      </c>
      <c r="E401" s="395" t="s">
        <v>10</v>
      </c>
      <c r="F401" s="487" t="s">
        <v>21</v>
      </c>
      <c r="G401" s="487" t="s">
        <v>21</v>
      </c>
      <c r="H401" s="487" t="s">
        <v>21</v>
      </c>
      <c r="I401" s="474" t="s">
        <v>21</v>
      </c>
      <c r="J401" s="395" t="s">
        <v>59</v>
      </c>
      <c r="AB401" s="45"/>
      <c r="AC401" s="45"/>
      <c r="AE401" s="45"/>
    </row>
    <row r="402" s="44" customFormat="1" ht="38.25" spans="1:31">
      <c r="A402" s="477" t="s">
        <v>1032</v>
      </c>
      <c r="B402" s="395">
        <v>372</v>
      </c>
      <c r="C402" s="395" t="s">
        <v>1033</v>
      </c>
      <c r="D402" s="483" t="s">
        <v>1034</v>
      </c>
      <c r="E402" s="395" t="s">
        <v>10</v>
      </c>
      <c r="F402" s="487" t="s">
        <v>21</v>
      </c>
      <c r="G402" s="487" t="s">
        <v>21</v>
      </c>
      <c r="H402" s="474" t="s">
        <v>21</v>
      </c>
      <c r="I402" s="474" t="s">
        <v>133</v>
      </c>
      <c r="J402" s="395" t="s">
        <v>59</v>
      </c>
      <c r="AB402" s="45"/>
      <c r="AC402" s="45"/>
      <c r="AE402" s="45"/>
    </row>
    <row r="403" s="44" customFormat="1" ht="25.5" spans="1:31">
      <c r="A403" s="479"/>
      <c r="B403" s="395">
        <v>373</v>
      </c>
      <c r="C403" s="395" t="s">
        <v>1035</v>
      </c>
      <c r="D403" s="483" t="s">
        <v>1036</v>
      </c>
      <c r="E403" s="395" t="s">
        <v>10</v>
      </c>
      <c r="F403" s="239">
        <v>5000</v>
      </c>
      <c r="G403" s="851">
        <v>2021.01</v>
      </c>
      <c r="H403" s="851">
        <v>2025.12</v>
      </c>
      <c r="I403" s="474" t="s">
        <v>247</v>
      </c>
      <c r="J403" s="395" t="s">
        <v>248</v>
      </c>
      <c r="AB403" s="45"/>
      <c r="AC403" s="45"/>
      <c r="AE403" s="45"/>
    </row>
    <row r="404" s="44" customFormat="1" ht="25.5" spans="1:31">
      <c r="A404" s="479"/>
      <c r="B404" s="395">
        <v>374</v>
      </c>
      <c r="C404" s="395" t="s">
        <v>1037</v>
      </c>
      <c r="D404" s="483" t="s">
        <v>1038</v>
      </c>
      <c r="E404" s="395" t="s">
        <v>85</v>
      </c>
      <c r="F404" s="852">
        <v>15000</v>
      </c>
      <c r="G404" s="851">
        <v>2017.12</v>
      </c>
      <c r="H404" s="851">
        <v>2022.12</v>
      </c>
      <c r="I404" s="474" t="s">
        <v>149</v>
      </c>
      <c r="J404" s="183" t="s">
        <v>34</v>
      </c>
      <c r="AB404" s="45"/>
      <c r="AC404" s="45"/>
      <c r="AE404" s="45"/>
    </row>
    <row r="405" s="44" customFormat="1" ht="38.25" spans="1:31">
      <c r="A405" s="850"/>
      <c r="B405" s="395">
        <v>375</v>
      </c>
      <c r="C405" s="395" t="s">
        <v>1039</v>
      </c>
      <c r="D405" s="483" t="s">
        <v>1040</v>
      </c>
      <c r="E405" s="395" t="s">
        <v>10</v>
      </c>
      <c r="F405" s="487" t="s">
        <v>21</v>
      </c>
      <c r="G405" s="1011">
        <v>2022</v>
      </c>
      <c r="H405" s="487">
        <v>2025</v>
      </c>
      <c r="I405" s="474" t="s">
        <v>300</v>
      </c>
      <c r="J405" s="395" t="s">
        <v>59</v>
      </c>
      <c r="AB405" s="23" t="s">
        <v>301</v>
      </c>
      <c r="AC405" s="45"/>
      <c r="AE405" s="45"/>
    </row>
    <row r="406" s="44" customFormat="1" ht="38.25" spans="1:31">
      <c r="A406" s="477" t="s">
        <v>1041</v>
      </c>
      <c r="B406" s="395">
        <v>376</v>
      </c>
      <c r="C406" s="395" t="s">
        <v>1042</v>
      </c>
      <c r="D406" s="395" t="s">
        <v>1043</v>
      </c>
      <c r="E406" s="395" t="s">
        <v>10</v>
      </c>
      <c r="F406" s="395">
        <v>10000</v>
      </c>
      <c r="G406" s="395" t="s">
        <v>1044</v>
      </c>
      <c r="H406" s="395">
        <v>2022.12</v>
      </c>
      <c r="I406" s="474" t="s">
        <v>311</v>
      </c>
      <c r="J406" s="395" t="s">
        <v>59</v>
      </c>
      <c r="AB406" s="45"/>
      <c r="AC406" s="45"/>
      <c r="AE406" s="45"/>
    </row>
    <row r="407" s="44" customFormat="1" ht="25.5" spans="1:31">
      <c r="A407" s="479"/>
      <c r="B407" s="395">
        <v>377</v>
      </c>
      <c r="C407" s="395" t="s">
        <v>1045</v>
      </c>
      <c r="D407" s="483" t="s">
        <v>1046</v>
      </c>
      <c r="E407" s="395" t="s">
        <v>85</v>
      </c>
      <c r="F407" s="487" t="s">
        <v>21</v>
      </c>
      <c r="G407" s="487" t="s">
        <v>21</v>
      </c>
      <c r="H407" s="474" t="s">
        <v>21</v>
      </c>
      <c r="I407" s="474" t="s">
        <v>133</v>
      </c>
      <c r="J407" s="395" t="s">
        <v>59</v>
      </c>
      <c r="AB407" s="45"/>
      <c r="AC407" s="45"/>
      <c r="AE407" s="45"/>
    </row>
    <row r="408" s="44" customFormat="1" ht="38.25" spans="1:31">
      <c r="A408" s="479"/>
      <c r="B408" s="395">
        <v>378</v>
      </c>
      <c r="C408" s="395" t="s">
        <v>1047</v>
      </c>
      <c r="D408" s="483" t="s">
        <v>1048</v>
      </c>
      <c r="E408" s="395" t="s">
        <v>11</v>
      </c>
      <c r="F408" s="487" t="s">
        <v>21</v>
      </c>
      <c r="G408" s="487" t="s">
        <v>21</v>
      </c>
      <c r="H408" s="474" t="s">
        <v>21</v>
      </c>
      <c r="I408" s="474" t="s">
        <v>133</v>
      </c>
      <c r="J408" s="395" t="s">
        <v>59</v>
      </c>
      <c r="AB408" s="45"/>
      <c r="AC408" s="45"/>
      <c r="AE408" s="45"/>
    </row>
    <row r="409" s="878" customFormat="1" ht="38.25" spans="1:31">
      <c r="A409" s="1012"/>
      <c r="B409" s="976">
        <v>379</v>
      </c>
      <c r="C409" s="976" t="s">
        <v>1049</v>
      </c>
      <c r="D409" s="1000" t="s">
        <v>1050</v>
      </c>
      <c r="E409" s="976" t="s">
        <v>11</v>
      </c>
      <c r="F409" s="1013" t="s">
        <v>21</v>
      </c>
      <c r="G409" s="1013" t="s">
        <v>21</v>
      </c>
      <c r="H409" s="1013" t="s">
        <v>21</v>
      </c>
      <c r="I409" s="976" t="s">
        <v>37</v>
      </c>
      <c r="J409" s="976" t="s">
        <v>38</v>
      </c>
      <c r="K409" s="976" t="s">
        <v>38</v>
      </c>
      <c r="L409" s="976" t="s">
        <v>38</v>
      </c>
      <c r="M409" s="976" t="s">
        <v>38</v>
      </c>
      <c r="N409" s="976" t="s">
        <v>38</v>
      </c>
      <c r="O409" s="976" t="s">
        <v>38</v>
      </c>
      <c r="P409" s="976" t="s">
        <v>38</v>
      </c>
      <c r="Q409" s="976" t="s">
        <v>38</v>
      </c>
      <c r="R409" s="976" t="s">
        <v>38</v>
      </c>
      <c r="S409" s="976" t="s">
        <v>38</v>
      </c>
      <c r="T409" s="976" t="s">
        <v>38</v>
      </c>
      <c r="U409" s="976" t="s">
        <v>38</v>
      </c>
      <c r="V409" s="976" t="s">
        <v>38</v>
      </c>
      <c r="W409" s="976" t="s">
        <v>38</v>
      </c>
      <c r="X409" s="976" t="s">
        <v>38</v>
      </c>
      <c r="Y409" s="976" t="s">
        <v>38</v>
      </c>
      <c r="Z409" s="976" t="s">
        <v>38</v>
      </c>
      <c r="AA409" s="976" t="s">
        <v>38</v>
      </c>
      <c r="AB409" s="976" t="s">
        <v>38</v>
      </c>
      <c r="AC409" s="1008" t="s">
        <v>1051</v>
      </c>
      <c r="AE409" s="1008"/>
    </row>
    <row r="410" s="44" customFormat="1" ht="38.25" spans="1:31">
      <c r="A410" s="479"/>
      <c r="B410" s="395">
        <v>380</v>
      </c>
      <c r="C410" s="395" t="s">
        <v>1052</v>
      </c>
      <c r="D410" s="483" t="s">
        <v>1053</v>
      </c>
      <c r="E410" s="395" t="s">
        <v>85</v>
      </c>
      <c r="F410" s="487">
        <v>20000</v>
      </c>
      <c r="G410" s="183">
        <v>2019.1</v>
      </c>
      <c r="H410" s="183">
        <v>2023.12</v>
      </c>
      <c r="I410" s="491" t="s">
        <v>1054</v>
      </c>
      <c r="J410" s="395" t="s">
        <v>273</v>
      </c>
      <c r="K410" s="395" t="s">
        <v>273</v>
      </c>
      <c r="L410" s="395" t="s">
        <v>273</v>
      </c>
      <c r="M410" s="395" t="s">
        <v>273</v>
      </c>
      <c r="N410" s="395" t="s">
        <v>273</v>
      </c>
      <c r="O410" s="395" t="s">
        <v>273</v>
      </c>
      <c r="P410" s="395" t="s">
        <v>273</v>
      </c>
      <c r="Q410" s="395" t="s">
        <v>273</v>
      </c>
      <c r="R410" s="395" t="s">
        <v>273</v>
      </c>
      <c r="S410" s="395" t="s">
        <v>273</v>
      </c>
      <c r="T410" s="395" t="s">
        <v>273</v>
      </c>
      <c r="U410" s="395" t="s">
        <v>273</v>
      </c>
      <c r="V410" s="395" t="s">
        <v>273</v>
      </c>
      <c r="W410" s="395" t="s">
        <v>273</v>
      </c>
      <c r="X410" s="395" t="s">
        <v>273</v>
      </c>
      <c r="Y410" s="395" t="s">
        <v>273</v>
      </c>
      <c r="Z410" s="395" t="s">
        <v>273</v>
      </c>
      <c r="AA410" s="395" t="s">
        <v>273</v>
      </c>
      <c r="AB410" s="395" t="s">
        <v>273</v>
      </c>
      <c r="AC410" s="45"/>
      <c r="AE410" s="45"/>
    </row>
    <row r="411" s="44" customFormat="1" ht="25.5" spans="1:31">
      <c r="A411" s="479"/>
      <c r="B411" s="395">
        <v>381</v>
      </c>
      <c r="C411" s="395" t="s">
        <v>1055</v>
      </c>
      <c r="D411" s="483" t="s">
        <v>1056</v>
      </c>
      <c r="E411" s="395" t="s">
        <v>85</v>
      </c>
      <c r="F411" s="487">
        <v>28711.42</v>
      </c>
      <c r="G411" s="183">
        <v>2020.12</v>
      </c>
      <c r="H411" s="183">
        <v>2023.7</v>
      </c>
      <c r="I411" s="474" t="s">
        <v>133</v>
      </c>
      <c r="J411" s="395" t="s">
        <v>59</v>
      </c>
      <c r="AB411" s="45"/>
      <c r="AC411" s="45"/>
      <c r="AE411" s="45"/>
    </row>
    <row r="412" s="44" customFormat="1" ht="25.5" spans="1:31">
      <c r="A412" s="479"/>
      <c r="B412" s="395">
        <v>382</v>
      </c>
      <c r="C412" s="395" t="s">
        <v>1057</v>
      </c>
      <c r="D412" s="483" t="s">
        <v>1058</v>
      </c>
      <c r="E412" s="395" t="s">
        <v>10</v>
      </c>
      <c r="F412" s="487" t="s">
        <v>21</v>
      </c>
      <c r="G412" s="487" t="s">
        <v>21</v>
      </c>
      <c r="H412" s="487" t="s">
        <v>21</v>
      </c>
      <c r="I412" s="474" t="s">
        <v>133</v>
      </c>
      <c r="J412" s="395" t="s">
        <v>59</v>
      </c>
      <c r="AB412" s="45"/>
      <c r="AC412" s="45"/>
      <c r="AE412" s="45"/>
    </row>
    <row r="413" s="44" customFormat="1" ht="25.5" spans="1:31">
      <c r="A413" s="479"/>
      <c r="B413" s="395">
        <v>383</v>
      </c>
      <c r="C413" s="395" t="s">
        <v>1059</v>
      </c>
      <c r="D413" s="483" t="s">
        <v>1060</v>
      </c>
      <c r="E413" s="395" t="s">
        <v>10</v>
      </c>
      <c r="F413" s="487">
        <v>10000</v>
      </c>
      <c r="G413" s="487" t="s">
        <v>21</v>
      </c>
      <c r="H413" s="487" t="s">
        <v>21</v>
      </c>
      <c r="I413" s="474" t="s">
        <v>277</v>
      </c>
      <c r="J413" s="395" t="s">
        <v>278</v>
      </c>
      <c r="AB413" s="45"/>
      <c r="AC413" s="45"/>
      <c r="AE413" s="45"/>
    </row>
    <row r="414" s="44" customFormat="1" ht="25.5" spans="1:31">
      <c r="A414" s="479"/>
      <c r="B414" s="395">
        <v>384</v>
      </c>
      <c r="C414" s="395" t="s">
        <v>1061</v>
      </c>
      <c r="D414" s="483" t="s">
        <v>1062</v>
      </c>
      <c r="E414" s="395" t="s">
        <v>10</v>
      </c>
      <c r="F414" s="487">
        <v>50000</v>
      </c>
      <c r="G414" s="487">
        <v>2017.12</v>
      </c>
      <c r="H414" s="487" t="s">
        <v>21</v>
      </c>
      <c r="I414" s="474" t="s">
        <v>149</v>
      </c>
      <c r="J414" s="395" t="s">
        <v>34</v>
      </c>
      <c r="AB414" s="45"/>
      <c r="AC414" s="45"/>
      <c r="AE414" s="45"/>
    </row>
    <row r="415" s="44" customFormat="1" ht="38.25" spans="1:31">
      <c r="A415" s="395" t="s">
        <v>1063</v>
      </c>
      <c r="B415" s="395">
        <v>385</v>
      </c>
      <c r="C415" s="395" t="s">
        <v>1064</v>
      </c>
      <c r="D415" s="483" t="s">
        <v>1065</v>
      </c>
      <c r="E415" s="395" t="s">
        <v>85</v>
      </c>
      <c r="F415" s="137" t="s">
        <v>21</v>
      </c>
      <c r="G415" s="137" t="s">
        <v>21</v>
      </c>
      <c r="H415" s="137" t="s">
        <v>21</v>
      </c>
      <c r="I415" s="137" t="s">
        <v>21</v>
      </c>
      <c r="J415" s="395" t="s">
        <v>23</v>
      </c>
      <c r="AB415" s="45"/>
      <c r="AC415" s="45"/>
      <c r="AE415" s="45"/>
    </row>
    <row r="416" s="44" customFormat="1" ht="240" customHeight="1" spans="1:31">
      <c r="A416" s="395" t="s">
        <v>1066</v>
      </c>
      <c r="B416" s="395">
        <v>386</v>
      </c>
      <c r="C416" s="395" t="s">
        <v>1067</v>
      </c>
      <c r="D416" s="495" t="s">
        <v>1068</v>
      </c>
      <c r="E416" s="395" t="s">
        <v>10</v>
      </c>
      <c r="F416" s="137" t="s">
        <v>1069</v>
      </c>
      <c r="G416" s="137" t="s">
        <v>21</v>
      </c>
      <c r="H416" s="137" t="s">
        <v>21</v>
      </c>
      <c r="I416" s="137" t="s">
        <v>21</v>
      </c>
      <c r="J416" s="395" t="s">
        <v>23</v>
      </c>
      <c r="AB416" s="45" t="s">
        <v>264</v>
      </c>
      <c r="AC416" s="45" t="s">
        <v>1070</v>
      </c>
      <c r="AE416" s="45"/>
    </row>
    <row r="417" s="44" customFormat="1" ht="162" spans="1:31">
      <c r="A417" s="395" t="s">
        <v>1071</v>
      </c>
      <c r="B417" s="395">
        <v>387</v>
      </c>
      <c r="C417" s="395" t="s">
        <v>1072</v>
      </c>
      <c r="D417" s="495" t="s">
        <v>1073</v>
      </c>
      <c r="E417" s="395" t="s">
        <v>10</v>
      </c>
      <c r="F417" s="137" t="s">
        <v>1074</v>
      </c>
      <c r="G417" s="137" t="s">
        <v>21</v>
      </c>
      <c r="H417" s="137" t="s">
        <v>21</v>
      </c>
      <c r="I417" s="282" t="s">
        <v>21</v>
      </c>
      <c r="J417" s="491" t="s">
        <v>23</v>
      </c>
      <c r="AB417" s="45" t="s">
        <v>264</v>
      </c>
      <c r="AC417" s="45" t="s">
        <v>1075</v>
      </c>
      <c r="AD417" s="261" t="s">
        <v>24</v>
      </c>
      <c r="AE417" s="23" t="s">
        <v>1076</v>
      </c>
    </row>
    <row r="418" s="44" customFormat="1" spans="1:31">
      <c r="A418" s="434" t="s">
        <v>1077</v>
      </c>
      <c r="B418" s="434"/>
      <c r="C418" s="434"/>
      <c r="D418" s="434"/>
      <c r="E418" s="434"/>
      <c r="F418" s="434"/>
      <c r="G418" s="434"/>
      <c r="H418" s="434"/>
      <c r="I418" s="434"/>
      <c r="J418" s="434"/>
      <c r="AB418" s="45"/>
      <c r="AC418" s="45"/>
      <c r="AE418" s="45"/>
    </row>
    <row r="419" s="44" customFormat="1" spans="1:31">
      <c r="A419" s="434" t="s">
        <v>1078</v>
      </c>
      <c r="B419" s="434"/>
      <c r="C419" s="434"/>
      <c r="D419" s="434"/>
      <c r="E419" s="434"/>
      <c r="F419" s="434"/>
      <c r="G419" s="434"/>
      <c r="H419" s="434"/>
      <c r="I419" s="434"/>
      <c r="J419" s="434"/>
      <c r="AB419" s="45"/>
      <c r="AC419" s="45"/>
      <c r="AE419" s="45"/>
    </row>
    <row r="420" s="40" customFormat="1" ht="81" spans="1:31">
      <c r="A420" s="446" t="s">
        <v>1079</v>
      </c>
      <c r="B420" s="446">
        <v>388</v>
      </c>
      <c r="C420" s="137" t="s">
        <v>1080</v>
      </c>
      <c r="D420" s="137" t="s">
        <v>1081</v>
      </c>
      <c r="E420" s="446" t="s">
        <v>10</v>
      </c>
      <c r="F420" s="239">
        <v>120000</v>
      </c>
      <c r="G420" s="233" t="s">
        <v>21</v>
      </c>
      <c r="H420" s="233" t="s">
        <v>21</v>
      </c>
      <c r="I420" s="183" t="s">
        <v>277</v>
      </c>
      <c r="J420" s="446" t="s">
        <v>278</v>
      </c>
      <c r="AB420" s="858" t="s">
        <v>1082</v>
      </c>
      <c r="AC420" s="858" t="s">
        <v>1083</v>
      </c>
      <c r="AE420" s="858"/>
    </row>
    <row r="421" s="40" customFormat="1" ht="25.5" spans="1:31">
      <c r="A421" s="446"/>
      <c r="B421" s="446">
        <v>389</v>
      </c>
      <c r="C421" s="137" t="s">
        <v>1084</v>
      </c>
      <c r="D421" s="137" t="s">
        <v>1085</v>
      </c>
      <c r="E421" s="438" t="s">
        <v>10</v>
      </c>
      <c r="F421" s="239">
        <v>67350</v>
      </c>
      <c r="G421" s="344">
        <v>2021</v>
      </c>
      <c r="H421" s="344">
        <v>2025</v>
      </c>
      <c r="I421" s="183" t="s">
        <v>553</v>
      </c>
      <c r="J421" s="446" t="s">
        <v>23</v>
      </c>
      <c r="AB421" s="855" t="s">
        <v>520</v>
      </c>
      <c r="AC421" s="12" t="s">
        <v>988</v>
      </c>
      <c r="AE421" s="858"/>
    </row>
    <row r="422" s="40" customFormat="1" ht="36" spans="1:31">
      <c r="A422" s="446" t="s">
        <v>930</v>
      </c>
      <c r="B422" s="446">
        <v>390</v>
      </c>
      <c r="C422" s="137" t="s">
        <v>1086</v>
      </c>
      <c r="D422" s="282" t="s">
        <v>1087</v>
      </c>
      <c r="E422" s="446" t="s">
        <v>85</v>
      </c>
      <c r="F422" s="239" t="s">
        <v>21</v>
      </c>
      <c r="G422" s="344">
        <v>2021</v>
      </c>
      <c r="H422" s="183">
        <v>2025</v>
      </c>
      <c r="I422" s="183" t="s">
        <v>520</v>
      </c>
      <c r="J422" s="446" t="s">
        <v>23</v>
      </c>
      <c r="K422" s="855" t="s">
        <v>520</v>
      </c>
      <c r="L422" s="12" t="s">
        <v>988</v>
      </c>
      <c r="AB422" s="855" t="s">
        <v>520</v>
      </c>
      <c r="AC422" s="12" t="s">
        <v>988</v>
      </c>
      <c r="AE422" s="858"/>
    </row>
    <row r="423" spans="1:10">
      <c r="A423" s="434" t="s">
        <v>1088</v>
      </c>
      <c r="B423" s="434"/>
      <c r="C423" s="434"/>
      <c r="D423" s="434"/>
      <c r="E423" s="434"/>
      <c r="F423" s="434"/>
      <c r="G423" s="434"/>
      <c r="H423" s="434"/>
      <c r="I423" s="434"/>
      <c r="J423" s="434"/>
    </row>
    <row r="424" ht="84" spans="1:29">
      <c r="A424" s="515" t="s">
        <v>1089</v>
      </c>
      <c r="B424" s="865">
        <v>391</v>
      </c>
      <c r="C424" s="232" t="s">
        <v>1090</v>
      </c>
      <c r="D424" s="68" t="s">
        <v>1091</v>
      </c>
      <c r="E424" s="183" t="s">
        <v>10</v>
      </c>
      <c r="F424" s="69">
        <v>600000</v>
      </c>
      <c r="G424" s="229" t="s">
        <v>21</v>
      </c>
      <c r="H424" s="230" t="s">
        <v>21</v>
      </c>
      <c r="I424" s="69" t="s">
        <v>1092</v>
      </c>
      <c r="J424" s="230" t="s">
        <v>21</v>
      </c>
      <c r="K424" s="11" t="s">
        <v>1092</v>
      </c>
      <c r="L424" s="11" t="s">
        <v>1093</v>
      </c>
      <c r="AB424" s="23" t="s">
        <v>1092</v>
      </c>
      <c r="AC424" s="23" t="s">
        <v>1093</v>
      </c>
    </row>
    <row r="425" s="44" customFormat="1" ht="36" spans="1:31">
      <c r="A425" s="515"/>
      <c r="B425" s="865">
        <v>392</v>
      </c>
      <c r="C425" s="183" t="s">
        <v>1094</v>
      </c>
      <c r="D425" s="68" t="s">
        <v>1095</v>
      </c>
      <c r="E425" s="183" t="s">
        <v>85</v>
      </c>
      <c r="F425" s="239">
        <v>113500</v>
      </c>
      <c r="G425" s="866">
        <v>2020.01</v>
      </c>
      <c r="H425" s="317">
        <v>2027.12</v>
      </c>
      <c r="I425" s="183" t="s">
        <v>520</v>
      </c>
      <c r="J425" s="557" t="s">
        <v>23</v>
      </c>
      <c r="K425" s="44" t="s">
        <v>1092</v>
      </c>
      <c r="L425" s="44" t="s">
        <v>1096</v>
      </c>
      <c r="AB425" s="23" t="s">
        <v>1092</v>
      </c>
      <c r="AC425" s="12" t="s">
        <v>1096</v>
      </c>
      <c r="AE425" s="45"/>
    </row>
    <row r="426" s="44" customFormat="1" ht="24" spans="1:31">
      <c r="A426" s="515"/>
      <c r="B426" s="183"/>
      <c r="C426" s="344" t="s">
        <v>1097</v>
      </c>
      <c r="D426" s="363" t="s">
        <v>1098</v>
      </c>
      <c r="E426" s="344" t="s">
        <v>10</v>
      </c>
      <c r="F426" s="344">
        <v>10000</v>
      </c>
      <c r="G426" s="344" t="s">
        <v>21</v>
      </c>
      <c r="H426" s="344" t="s">
        <v>21</v>
      </c>
      <c r="I426" s="344" t="s">
        <v>1092</v>
      </c>
      <c r="J426" s="344" t="s">
        <v>54</v>
      </c>
      <c r="K426" s="304" t="s">
        <v>1092</v>
      </c>
      <c r="L426" s="929" t="s">
        <v>386</v>
      </c>
      <c r="AB426" s="304" t="s">
        <v>1092</v>
      </c>
      <c r="AC426" s="929" t="s">
        <v>386</v>
      </c>
      <c r="AE426" s="45"/>
    </row>
    <row r="427" s="222" customFormat="1" spans="1:31">
      <c r="A427" s="531" t="s">
        <v>1099</v>
      </c>
      <c r="B427" s="532"/>
      <c r="C427" s="532"/>
      <c r="D427" s="532"/>
      <c r="E427" s="532"/>
      <c r="F427" s="532"/>
      <c r="G427" s="532"/>
      <c r="H427" s="532"/>
      <c r="I427" s="532"/>
      <c r="J427" s="868"/>
      <c r="AB427" s="311"/>
      <c r="AC427" s="311"/>
      <c r="AE427" s="311"/>
    </row>
    <row r="428" s="692" customFormat="1" ht="40.5" spans="1:31">
      <c r="A428" s="505" t="s">
        <v>1100</v>
      </c>
      <c r="B428" s="180">
        <v>393</v>
      </c>
      <c r="C428" s="885" t="s">
        <v>1101</v>
      </c>
      <c r="D428" s="885" t="s">
        <v>1102</v>
      </c>
      <c r="E428" s="996" t="s">
        <v>10</v>
      </c>
      <c r="F428" s="1014">
        <v>129600</v>
      </c>
      <c r="G428" s="1015">
        <v>44531</v>
      </c>
      <c r="H428" s="1015">
        <v>45992</v>
      </c>
      <c r="I428" s="175" t="s">
        <v>46</v>
      </c>
      <c r="J428" s="996" t="s">
        <v>23</v>
      </c>
      <c r="AB428" s="901" t="s">
        <v>376</v>
      </c>
      <c r="AC428" s="901" t="s">
        <v>274</v>
      </c>
      <c r="AE428" s="1033"/>
    </row>
    <row r="429" s="222" customFormat="1" ht="24" spans="1:31">
      <c r="A429" s="506"/>
      <c r="B429" s="122">
        <v>394</v>
      </c>
      <c r="C429" s="183" t="s">
        <v>1103</v>
      </c>
      <c r="D429" s="344" t="s">
        <v>1104</v>
      </c>
      <c r="E429" s="446" t="s">
        <v>10</v>
      </c>
      <c r="F429" s="509">
        <v>42000</v>
      </c>
      <c r="G429" s="183">
        <v>2022</v>
      </c>
      <c r="H429" s="317" t="s">
        <v>1105</v>
      </c>
      <c r="I429" s="84" t="s">
        <v>133</v>
      </c>
      <c r="J429" s="446" t="s">
        <v>59</v>
      </c>
      <c r="AB429" s="311"/>
      <c r="AC429" s="311"/>
      <c r="AE429" s="311"/>
    </row>
    <row r="430" s="222" customFormat="1" ht="27" spans="1:31">
      <c r="A430" s="506"/>
      <c r="B430" s="122">
        <v>395</v>
      </c>
      <c r="C430" s="344" t="s">
        <v>1106</v>
      </c>
      <c r="D430" s="344" t="s">
        <v>1107</v>
      </c>
      <c r="E430" s="446" t="s">
        <v>10</v>
      </c>
      <c r="F430" s="509">
        <v>9484</v>
      </c>
      <c r="G430" s="344">
        <v>2022.6</v>
      </c>
      <c r="H430" s="514" t="s">
        <v>1108</v>
      </c>
      <c r="I430" s="344" t="s">
        <v>1109</v>
      </c>
      <c r="J430" s="446" t="s">
        <v>23</v>
      </c>
      <c r="AB430" s="855" t="s">
        <v>520</v>
      </c>
      <c r="AC430" s="12" t="s">
        <v>988</v>
      </c>
      <c r="AD430" s="222" t="s">
        <v>1082</v>
      </c>
      <c r="AE430" s="311" t="s">
        <v>1110</v>
      </c>
    </row>
    <row r="431" s="222" customFormat="1" ht="36" spans="1:31">
      <c r="A431" s="506"/>
      <c r="B431" s="122">
        <v>396</v>
      </c>
      <c r="C431" s="183" t="s">
        <v>1111</v>
      </c>
      <c r="D431" s="344" t="s">
        <v>1112</v>
      </c>
      <c r="E431" s="446" t="s">
        <v>85</v>
      </c>
      <c r="F431" s="534">
        <v>7510</v>
      </c>
      <c r="G431" s="867">
        <v>44105</v>
      </c>
      <c r="H431" s="867">
        <v>44896</v>
      </c>
      <c r="I431" s="84" t="s">
        <v>46</v>
      </c>
      <c r="J431" s="446" t="s">
        <v>47</v>
      </c>
      <c r="AB431" s="855" t="s">
        <v>520</v>
      </c>
      <c r="AC431" s="12" t="s">
        <v>988</v>
      </c>
      <c r="AD431" s="222" t="s">
        <v>315</v>
      </c>
      <c r="AE431" s="311" t="s">
        <v>1113</v>
      </c>
    </row>
    <row r="432" s="222" customFormat="1" ht="48" spans="1:31">
      <c r="A432" s="506"/>
      <c r="B432" s="122">
        <v>397</v>
      </c>
      <c r="C432" s="183" t="s">
        <v>1114</v>
      </c>
      <c r="D432" s="344" t="s">
        <v>1115</v>
      </c>
      <c r="E432" s="446" t="s">
        <v>10</v>
      </c>
      <c r="F432" s="240">
        <v>13000</v>
      </c>
      <c r="G432" s="183">
        <v>2021.4</v>
      </c>
      <c r="H432" s="183">
        <v>2022.4</v>
      </c>
      <c r="I432" s="85" t="s">
        <v>952</v>
      </c>
      <c r="J432" s="446" t="s">
        <v>59</v>
      </c>
      <c r="AB432" s="855" t="s">
        <v>520</v>
      </c>
      <c r="AC432" s="12" t="s">
        <v>988</v>
      </c>
      <c r="AD432" s="222" t="s">
        <v>1082</v>
      </c>
      <c r="AE432" s="311" t="s">
        <v>1110</v>
      </c>
    </row>
    <row r="433" s="881" customFormat="1" ht="48" spans="1:31">
      <c r="A433" s="1016"/>
      <c r="B433" s="1017">
        <v>398</v>
      </c>
      <c r="C433" s="1018" t="s">
        <v>1116</v>
      </c>
      <c r="D433" s="1018" t="s">
        <v>1117</v>
      </c>
      <c r="E433" s="1017" t="s">
        <v>85</v>
      </c>
      <c r="F433" s="1019">
        <v>11812</v>
      </c>
      <c r="G433" s="1020" t="s">
        <v>350</v>
      </c>
      <c r="H433" s="1021">
        <v>2022.5</v>
      </c>
      <c r="I433" s="1032" t="s">
        <v>46</v>
      </c>
      <c r="J433" s="1017" t="s">
        <v>47</v>
      </c>
      <c r="AB433" s="1034" t="s">
        <v>520</v>
      </c>
      <c r="AC433" s="1035"/>
      <c r="AE433" s="1036"/>
    </row>
    <row r="434" s="881" customFormat="1" ht="48" spans="1:31">
      <c r="A434" s="1016"/>
      <c r="B434" s="1022">
        <v>398</v>
      </c>
      <c r="C434" s="1018" t="s">
        <v>1116</v>
      </c>
      <c r="D434" s="1018" t="s">
        <v>1117</v>
      </c>
      <c r="E434" s="1017" t="s">
        <v>85</v>
      </c>
      <c r="F434" s="1019">
        <v>4842</v>
      </c>
      <c r="G434" s="1020" t="s">
        <v>350</v>
      </c>
      <c r="H434" s="1021">
        <v>2022.03</v>
      </c>
      <c r="I434" s="1032" t="s">
        <v>46</v>
      </c>
      <c r="J434" s="1017" t="s">
        <v>47</v>
      </c>
      <c r="AB434" s="848" t="s">
        <v>48</v>
      </c>
      <c r="AC434" s="1036"/>
      <c r="AE434" s="1036"/>
    </row>
    <row r="435" s="222" customFormat="1" ht="24" spans="1:31">
      <c r="A435" s="506"/>
      <c r="B435" s="122">
        <v>399</v>
      </c>
      <c r="C435" s="183" t="s">
        <v>1118</v>
      </c>
      <c r="D435" s="183" t="s">
        <v>1119</v>
      </c>
      <c r="E435" s="446" t="s">
        <v>85</v>
      </c>
      <c r="F435" s="183">
        <v>17000</v>
      </c>
      <c r="G435" s="183">
        <v>2020.12</v>
      </c>
      <c r="H435" s="183" t="s">
        <v>268</v>
      </c>
      <c r="I435" s="183" t="s">
        <v>207</v>
      </c>
      <c r="J435" s="446" t="s">
        <v>110</v>
      </c>
      <c r="AB435" s="311"/>
      <c r="AC435" s="311"/>
      <c r="AE435" s="311"/>
    </row>
    <row r="436" s="221" customFormat="1" spans="1:31">
      <c r="A436" s="1023"/>
      <c r="B436" s="454"/>
      <c r="C436" s="344" t="s">
        <v>1120</v>
      </c>
      <c r="D436" s="344" t="s">
        <v>1121</v>
      </c>
      <c r="E436" s="438" t="s">
        <v>10</v>
      </c>
      <c r="F436" s="344">
        <v>6000</v>
      </c>
      <c r="G436" s="344"/>
      <c r="H436" s="344"/>
      <c r="I436" s="344" t="s">
        <v>207</v>
      </c>
      <c r="J436" s="438" t="s">
        <v>110</v>
      </c>
      <c r="K436" s="438" t="s">
        <v>110</v>
      </c>
      <c r="L436" s="438" t="s">
        <v>110</v>
      </c>
      <c r="M436" s="438" t="s">
        <v>110</v>
      </c>
      <c r="N436" s="438" t="s">
        <v>110</v>
      </c>
      <c r="O436" s="438" t="s">
        <v>110</v>
      </c>
      <c r="P436" s="438" t="s">
        <v>110</v>
      </c>
      <c r="Q436" s="438" t="s">
        <v>110</v>
      </c>
      <c r="R436" s="438" t="s">
        <v>110</v>
      </c>
      <c r="S436" s="438" t="s">
        <v>110</v>
      </c>
      <c r="T436" s="438" t="s">
        <v>110</v>
      </c>
      <c r="U436" s="438" t="s">
        <v>110</v>
      </c>
      <c r="V436" s="438" t="s">
        <v>110</v>
      </c>
      <c r="W436" s="438" t="s">
        <v>110</v>
      </c>
      <c r="X436" s="438" t="s">
        <v>110</v>
      </c>
      <c r="Y436" s="438" t="s">
        <v>110</v>
      </c>
      <c r="Z436" s="438" t="s">
        <v>110</v>
      </c>
      <c r="AA436" s="438" t="s">
        <v>110</v>
      </c>
      <c r="AB436" s="438" t="s">
        <v>110</v>
      </c>
      <c r="AC436" s="947" t="s">
        <v>1122</v>
      </c>
      <c r="AE436" s="947"/>
    </row>
    <row r="437" s="222" customFormat="1" spans="1:31">
      <c r="A437" s="506"/>
      <c r="B437" s="122">
        <v>400</v>
      </c>
      <c r="C437" s="183" t="s">
        <v>1123</v>
      </c>
      <c r="D437" s="183" t="s">
        <v>1124</v>
      </c>
      <c r="E437" s="446" t="s">
        <v>10</v>
      </c>
      <c r="F437" s="183">
        <v>500</v>
      </c>
      <c r="G437" s="183">
        <v>2021.2</v>
      </c>
      <c r="H437" s="183">
        <v>2022.12</v>
      </c>
      <c r="I437" s="183" t="s">
        <v>207</v>
      </c>
      <c r="J437" s="122" t="s">
        <v>110</v>
      </c>
      <c r="AB437" s="311"/>
      <c r="AC437" s="311"/>
      <c r="AE437" s="311"/>
    </row>
    <row r="438" s="222" customFormat="1" ht="36" spans="1:31">
      <c r="A438" s="506"/>
      <c r="B438" s="122">
        <v>401</v>
      </c>
      <c r="C438" s="80" t="s">
        <v>1125</v>
      </c>
      <c r="D438" s="80" t="s">
        <v>1126</v>
      </c>
      <c r="E438" s="446" t="s">
        <v>85</v>
      </c>
      <c r="F438" s="240">
        <v>54365.88</v>
      </c>
      <c r="G438" s="80">
        <v>2020.6</v>
      </c>
      <c r="H438" s="535" t="s">
        <v>1127</v>
      </c>
      <c r="I438" s="183" t="s">
        <v>149</v>
      </c>
      <c r="J438" s="122" t="s">
        <v>34</v>
      </c>
      <c r="AB438" s="311"/>
      <c r="AC438" s="311"/>
      <c r="AE438" s="311"/>
    </row>
    <row r="439" s="221" customFormat="1" ht="24" spans="1:31">
      <c r="A439" s="1023"/>
      <c r="B439" s="454"/>
      <c r="C439" s="536" t="s">
        <v>1128</v>
      </c>
      <c r="D439" s="536"/>
      <c r="E439" s="438"/>
      <c r="F439" s="893">
        <v>200000</v>
      </c>
      <c r="G439" s="536"/>
      <c r="H439" s="537"/>
      <c r="I439" s="344" t="s">
        <v>1129</v>
      </c>
      <c r="J439" s="454"/>
      <c r="AB439" s="947" t="s">
        <v>1082</v>
      </c>
      <c r="AC439" s="947" t="s">
        <v>1122</v>
      </c>
      <c r="AE439" s="947"/>
    </row>
    <row r="440" s="221" customFormat="1" ht="54" spans="1:31">
      <c r="A440" s="1024"/>
      <c r="B440" s="1025"/>
      <c r="C440" s="454" t="s">
        <v>1130</v>
      </c>
      <c r="D440" s="454" t="s">
        <v>1131</v>
      </c>
      <c r="E440" s="990" t="s">
        <v>10</v>
      </c>
      <c r="F440" s="990"/>
      <c r="G440" s="454" t="s">
        <v>21</v>
      </c>
      <c r="H440" s="454" t="s">
        <v>21</v>
      </c>
      <c r="I440" s="454"/>
      <c r="J440" s="454" t="s">
        <v>59</v>
      </c>
      <c r="AB440" s="1037" t="s">
        <v>520</v>
      </c>
      <c r="AC440" s="929" t="s">
        <v>1132</v>
      </c>
      <c r="AE440" s="947"/>
    </row>
    <row r="441" s="222" customFormat="1" ht="54" spans="1:31">
      <c r="A441" s="516" t="s">
        <v>1133</v>
      </c>
      <c r="B441" s="122">
        <v>402</v>
      </c>
      <c r="C441" s="183" t="s">
        <v>1134</v>
      </c>
      <c r="D441" s="183" t="s">
        <v>1135</v>
      </c>
      <c r="E441" s="446" t="s">
        <v>10</v>
      </c>
      <c r="F441" s="183">
        <v>800</v>
      </c>
      <c r="G441" s="183">
        <v>2021.2</v>
      </c>
      <c r="H441" s="183">
        <v>2021.12</v>
      </c>
      <c r="I441" s="183" t="s">
        <v>207</v>
      </c>
      <c r="J441" s="122" t="s">
        <v>110</v>
      </c>
      <c r="AB441" s="311"/>
      <c r="AC441" s="311"/>
      <c r="AE441" s="311"/>
    </row>
    <row r="442" spans="1:10">
      <c r="A442" s="226" t="s">
        <v>1136</v>
      </c>
      <c r="B442" s="226"/>
      <c r="C442" s="226"/>
      <c r="D442" s="226"/>
      <c r="E442" s="226"/>
      <c r="F442" s="226"/>
      <c r="G442" s="226"/>
      <c r="H442" s="226"/>
      <c r="I442" s="226"/>
      <c r="J442" s="226"/>
    </row>
    <row r="443" s="44" customFormat="1" ht="27" spans="1:31">
      <c r="A443" s="446" t="s">
        <v>1137</v>
      </c>
      <c r="B443" s="122">
        <v>403</v>
      </c>
      <c r="C443" s="516" t="s">
        <v>1138</v>
      </c>
      <c r="D443" s="545" t="s">
        <v>1139</v>
      </c>
      <c r="E443" s="516" t="s">
        <v>10</v>
      </c>
      <c r="F443" s="546">
        <v>100000</v>
      </c>
      <c r="G443" s="516">
        <v>2021</v>
      </c>
      <c r="H443" s="516">
        <v>2025</v>
      </c>
      <c r="I443" s="377" t="s">
        <v>1140</v>
      </c>
      <c r="J443" s="446" t="s">
        <v>47</v>
      </c>
      <c r="AB443" s="222" t="s">
        <v>1082</v>
      </c>
      <c r="AC443" s="311" t="s">
        <v>1110</v>
      </c>
      <c r="AE443" s="45"/>
    </row>
    <row r="444" s="44" customFormat="1" ht="175.5" spans="1:31">
      <c r="A444" s="446"/>
      <c r="B444" s="122">
        <v>404</v>
      </c>
      <c r="C444" s="1026" t="s">
        <v>1141</v>
      </c>
      <c r="D444" s="1026" t="s">
        <v>1142</v>
      </c>
      <c r="E444" s="516" t="s">
        <v>10</v>
      </c>
      <c r="F444" s="1027">
        <v>900</v>
      </c>
      <c r="G444" s="516">
        <v>2020</v>
      </c>
      <c r="H444" s="548">
        <v>2022</v>
      </c>
      <c r="I444" s="556" t="s">
        <v>1143</v>
      </c>
      <c r="J444" s="446" t="s">
        <v>47</v>
      </c>
      <c r="AB444" s="45" t="s">
        <v>520</v>
      </c>
      <c r="AC444" s="45" t="s">
        <v>1144</v>
      </c>
      <c r="AE444" s="45"/>
    </row>
    <row r="445" s="878" customFormat="1" ht="54" spans="1:31">
      <c r="A445" s="996"/>
      <c r="B445" s="180">
        <v>405</v>
      </c>
      <c r="C445" s="1028" t="s">
        <v>1145</v>
      </c>
      <c r="D445" s="1028" t="s">
        <v>1146</v>
      </c>
      <c r="E445" s="997" t="s">
        <v>10</v>
      </c>
      <c r="F445" s="1029">
        <v>92500</v>
      </c>
      <c r="G445" s="997">
        <v>2020.9</v>
      </c>
      <c r="H445" s="1030">
        <v>2022.12</v>
      </c>
      <c r="I445" s="997" t="s">
        <v>21</v>
      </c>
      <c r="J445" s="996" t="s">
        <v>47</v>
      </c>
      <c r="AB445" s="1008" t="s">
        <v>408</v>
      </c>
      <c r="AC445" s="1008" t="s">
        <v>1147</v>
      </c>
      <c r="AE445" s="1008"/>
    </row>
    <row r="446" s="44" customFormat="1" ht="27" spans="1:31">
      <c r="A446" s="446"/>
      <c r="B446" s="122">
        <v>406</v>
      </c>
      <c r="C446" s="549" t="s">
        <v>1148</v>
      </c>
      <c r="D446" s="550" t="s">
        <v>1149</v>
      </c>
      <c r="E446" s="516" t="s">
        <v>11</v>
      </c>
      <c r="F446" s="551">
        <v>2000</v>
      </c>
      <c r="G446" s="550" t="s">
        <v>21</v>
      </c>
      <c r="H446" s="550" t="s">
        <v>21</v>
      </c>
      <c r="I446" s="550" t="s">
        <v>21</v>
      </c>
      <c r="J446" s="550" t="s">
        <v>47</v>
      </c>
      <c r="AB446" s="45"/>
      <c r="AC446" s="45"/>
      <c r="AE446" s="45"/>
    </row>
    <row r="447" s="44" customFormat="1" ht="40.5" spans="1:31">
      <c r="A447" s="446"/>
      <c r="B447" s="122">
        <v>407</v>
      </c>
      <c r="C447" s="547" t="s">
        <v>1150</v>
      </c>
      <c r="D447" s="547" t="s">
        <v>1151</v>
      </c>
      <c r="E447" s="516" t="s">
        <v>10</v>
      </c>
      <c r="F447" s="546">
        <v>25000</v>
      </c>
      <c r="G447" s="548" t="s">
        <v>1152</v>
      </c>
      <c r="H447" s="548" t="s">
        <v>212</v>
      </c>
      <c r="I447" s="516" t="s">
        <v>247</v>
      </c>
      <c r="J447" s="446" t="s">
        <v>248</v>
      </c>
      <c r="AB447" s="45"/>
      <c r="AC447" s="45"/>
      <c r="AE447" s="45"/>
    </row>
    <row r="448" s="44" customFormat="1" ht="27" spans="1:31">
      <c r="A448" s="446"/>
      <c r="B448" s="122">
        <v>408</v>
      </c>
      <c r="C448" s="545" t="s">
        <v>1153</v>
      </c>
      <c r="D448" s="545" t="s">
        <v>1154</v>
      </c>
      <c r="E448" s="516" t="s">
        <v>10</v>
      </c>
      <c r="F448" s="547">
        <v>3000</v>
      </c>
      <c r="G448" s="516">
        <v>2021</v>
      </c>
      <c r="H448" s="516">
        <v>2025</v>
      </c>
      <c r="I448" s="377" t="s">
        <v>569</v>
      </c>
      <c r="J448" s="446" t="s">
        <v>273</v>
      </c>
      <c r="K448" s="446" t="s">
        <v>273</v>
      </c>
      <c r="L448" s="446" t="s">
        <v>273</v>
      </c>
      <c r="M448" s="446" t="s">
        <v>273</v>
      </c>
      <c r="N448" s="446" t="s">
        <v>273</v>
      </c>
      <c r="O448" s="446" t="s">
        <v>273</v>
      </c>
      <c r="P448" s="446" t="s">
        <v>273</v>
      </c>
      <c r="Q448" s="446" t="s">
        <v>273</v>
      </c>
      <c r="R448" s="446" t="s">
        <v>273</v>
      </c>
      <c r="S448" s="446" t="s">
        <v>273</v>
      </c>
      <c r="T448" s="446" t="s">
        <v>273</v>
      </c>
      <c r="U448" s="446" t="s">
        <v>273</v>
      </c>
      <c r="V448" s="446" t="s">
        <v>273</v>
      </c>
      <c r="W448" s="446" t="s">
        <v>273</v>
      </c>
      <c r="X448" s="446" t="s">
        <v>273</v>
      </c>
      <c r="Y448" s="446" t="s">
        <v>273</v>
      </c>
      <c r="Z448" s="446" t="s">
        <v>273</v>
      </c>
      <c r="AA448" s="446" t="s">
        <v>273</v>
      </c>
      <c r="AB448" s="446" t="s">
        <v>273</v>
      </c>
      <c r="AC448" s="45"/>
      <c r="AE448" s="45"/>
    </row>
    <row r="449" s="879" customFormat="1" ht="40.5" spans="1:31">
      <c r="A449" s="438"/>
      <c r="B449" s="990"/>
      <c r="C449" s="1038" t="s">
        <v>1155</v>
      </c>
      <c r="D449" s="454" t="s">
        <v>1156</v>
      </c>
      <c r="E449" s="990"/>
      <c r="F449" s="990"/>
      <c r="G449" s="990"/>
      <c r="H449" s="990"/>
      <c r="I449" s="990" t="s">
        <v>520</v>
      </c>
      <c r="J449" s="990"/>
      <c r="AB449" s="946" t="s">
        <v>520</v>
      </c>
      <c r="AC449" s="946" t="s">
        <v>1157</v>
      </c>
      <c r="AE449" s="946"/>
    </row>
    <row r="450" s="44" customFormat="1" ht="27" spans="1:31">
      <c r="A450" s="446" t="s">
        <v>1158</v>
      </c>
      <c r="B450" s="122">
        <v>409</v>
      </c>
      <c r="C450" s="555" t="s">
        <v>1159</v>
      </c>
      <c r="D450" s="555" t="s">
        <v>1160</v>
      </c>
      <c r="E450" s="516" t="s">
        <v>10</v>
      </c>
      <c r="F450" s="546">
        <v>500</v>
      </c>
      <c r="G450" s="516">
        <v>2021.4</v>
      </c>
      <c r="H450" s="516">
        <v>2021.9</v>
      </c>
      <c r="I450" s="516" t="s">
        <v>137</v>
      </c>
      <c r="J450" s="446" t="s">
        <v>121</v>
      </c>
      <c r="AB450" s="45"/>
      <c r="AC450" s="45"/>
      <c r="AE450" s="45"/>
    </row>
    <row r="451" s="44" customFormat="1" ht="27" spans="1:31">
      <c r="A451" s="122"/>
      <c r="B451" s="122">
        <v>410</v>
      </c>
      <c r="C451" s="516" t="s">
        <v>1161</v>
      </c>
      <c r="D451" s="516" t="s">
        <v>1162</v>
      </c>
      <c r="E451" s="516" t="s">
        <v>10</v>
      </c>
      <c r="F451" s="546">
        <v>50000</v>
      </c>
      <c r="G451" s="516">
        <v>2021.12</v>
      </c>
      <c r="H451" s="516">
        <v>2025.12</v>
      </c>
      <c r="I451" s="516" t="s">
        <v>247</v>
      </c>
      <c r="J451" s="446" t="s">
        <v>248</v>
      </c>
      <c r="AB451" s="45"/>
      <c r="AC451" s="45"/>
      <c r="AE451" s="45"/>
    </row>
    <row r="452" s="44" customFormat="1" ht="27" spans="1:31">
      <c r="A452" s="122"/>
      <c r="B452" s="122">
        <v>411</v>
      </c>
      <c r="C452" s="555" t="s">
        <v>1159</v>
      </c>
      <c r="D452" s="555" t="s">
        <v>1160</v>
      </c>
      <c r="E452" s="516" t="s">
        <v>10</v>
      </c>
      <c r="F452" s="546">
        <v>500</v>
      </c>
      <c r="G452" s="516">
        <v>2021.4</v>
      </c>
      <c r="H452" s="516">
        <v>2021.9</v>
      </c>
      <c r="I452" s="516" t="s">
        <v>137</v>
      </c>
      <c r="J452" s="446" t="s">
        <v>121</v>
      </c>
      <c r="AB452" s="45"/>
      <c r="AC452" s="45"/>
      <c r="AE452" s="45"/>
    </row>
    <row r="453" s="878" customFormat="1" ht="27" spans="1:31">
      <c r="A453" s="180"/>
      <c r="B453" s="180">
        <v>412</v>
      </c>
      <c r="C453" s="1028" t="s">
        <v>1163</v>
      </c>
      <c r="D453" s="1028" t="s">
        <v>1164</v>
      </c>
      <c r="E453" s="997" t="s">
        <v>10</v>
      </c>
      <c r="F453" s="1039">
        <v>2000</v>
      </c>
      <c r="G453" s="997">
        <v>2021.5</v>
      </c>
      <c r="H453" s="997">
        <v>2022.12</v>
      </c>
      <c r="I453" s="997" t="s">
        <v>1165</v>
      </c>
      <c r="J453" s="996" t="s">
        <v>273</v>
      </c>
      <c r="K453" s="996" t="s">
        <v>273</v>
      </c>
      <c r="L453" s="996" t="s">
        <v>273</v>
      </c>
      <c r="M453" s="996" t="s">
        <v>273</v>
      </c>
      <c r="N453" s="996" t="s">
        <v>273</v>
      </c>
      <c r="O453" s="996" t="s">
        <v>273</v>
      </c>
      <c r="P453" s="996" t="s">
        <v>273</v>
      </c>
      <c r="Q453" s="996" t="s">
        <v>273</v>
      </c>
      <c r="R453" s="996" t="s">
        <v>273</v>
      </c>
      <c r="S453" s="996" t="s">
        <v>273</v>
      </c>
      <c r="T453" s="996" t="s">
        <v>273</v>
      </c>
      <c r="U453" s="996" t="s">
        <v>273</v>
      </c>
      <c r="V453" s="996" t="s">
        <v>273</v>
      </c>
      <c r="W453" s="996" t="s">
        <v>273</v>
      </c>
      <c r="X453" s="996" t="s">
        <v>273</v>
      </c>
      <c r="Y453" s="996" t="s">
        <v>273</v>
      </c>
      <c r="Z453" s="996" t="s">
        <v>273</v>
      </c>
      <c r="AA453" s="996" t="s">
        <v>273</v>
      </c>
      <c r="AB453" s="996" t="s">
        <v>273</v>
      </c>
      <c r="AC453" s="1008" t="s">
        <v>274</v>
      </c>
      <c r="AE453" s="1008"/>
    </row>
    <row r="454" s="44" customFormat="1" ht="27" spans="1:31">
      <c r="A454" s="122"/>
      <c r="B454" s="122">
        <v>413</v>
      </c>
      <c r="C454" s="516" t="s">
        <v>1166</v>
      </c>
      <c r="D454" s="545" t="s">
        <v>1167</v>
      </c>
      <c r="E454" s="516" t="s">
        <v>10</v>
      </c>
      <c r="F454" s="546">
        <v>1800</v>
      </c>
      <c r="G454" s="548" t="s">
        <v>21</v>
      </c>
      <c r="H454" s="548" t="s">
        <v>21</v>
      </c>
      <c r="I454" s="516" t="s">
        <v>277</v>
      </c>
      <c r="J454" s="516" t="s">
        <v>278</v>
      </c>
      <c r="AB454" s="45"/>
      <c r="AC454" s="45"/>
      <c r="AE454" s="45"/>
    </row>
    <row r="455" s="1" customFormat="1" spans="1:10">
      <c r="A455" s="1040" t="s">
        <v>1168</v>
      </c>
      <c r="B455" s="1040"/>
      <c r="C455" s="1040"/>
      <c r="D455" s="1040"/>
      <c r="E455" s="1040"/>
      <c r="F455" s="1040"/>
      <c r="G455" s="1040"/>
      <c r="H455" s="1040"/>
      <c r="I455" s="1040"/>
      <c r="J455" s="1040"/>
    </row>
    <row r="456" spans="1:10">
      <c r="A456" s="1040"/>
      <c r="B456" s="1040"/>
      <c r="C456" s="1040"/>
      <c r="D456" s="1040"/>
      <c r="E456" s="1040"/>
      <c r="F456" s="1040"/>
      <c r="G456" s="1040"/>
      <c r="H456" s="1040"/>
      <c r="I456" s="1040"/>
      <c r="J456" s="1040"/>
    </row>
  </sheetData>
  <protectedRanges>
    <protectedRange sqref="H75" name="区域2_9_4_2"/>
  </protectedRanges>
  <mergeCells count="62">
    <mergeCell ref="A2:J2"/>
    <mergeCell ref="AB2:AC2"/>
    <mergeCell ref="AD2:AE2"/>
    <mergeCell ref="A3:J3"/>
    <mergeCell ref="A170:K170"/>
    <mergeCell ref="A171:J171"/>
    <mergeCell ref="A230:J230"/>
    <mergeCell ref="A353:J353"/>
    <mergeCell ref="A362:J362"/>
    <mergeCell ref="A378:J378"/>
    <mergeCell ref="A396:J396"/>
    <mergeCell ref="A418:J418"/>
    <mergeCell ref="A419:J419"/>
    <mergeCell ref="A423:J423"/>
    <mergeCell ref="A427:J427"/>
    <mergeCell ref="A442:J442"/>
    <mergeCell ref="A4:A6"/>
    <mergeCell ref="A7:A48"/>
    <mergeCell ref="A49:A121"/>
    <mergeCell ref="A122:A139"/>
    <mergeCell ref="A140:A143"/>
    <mergeCell ref="A144:A151"/>
    <mergeCell ref="A152:A154"/>
    <mergeCell ref="A155:A162"/>
    <mergeCell ref="A163:A169"/>
    <mergeCell ref="A173:A183"/>
    <mergeCell ref="A184:A195"/>
    <mergeCell ref="A196:A207"/>
    <mergeCell ref="A208:A216"/>
    <mergeCell ref="A217:A222"/>
    <mergeCell ref="A223:A229"/>
    <mergeCell ref="A231:A244"/>
    <mergeCell ref="A245:A254"/>
    <mergeCell ref="A255:A352"/>
    <mergeCell ref="A354:A358"/>
    <mergeCell ref="A359:A360"/>
    <mergeCell ref="A363:A364"/>
    <mergeCell ref="A366:A367"/>
    <mergeCell ref="A368:A371"/>
    <mergeCell ref="A372:A373"/>
    <mergeCell ref="A374:A375"/>
    <mergeCell ref="A376:A377"/>
    <mergeCell ref="A379:A394"/>
    <mergeCell ref="A397:A399"/>
    <mergeCell ref="A400:A401"/>
    <mergeCell ref="A402:A405"/>
    <mergeCell ref="A406:A414"/>
    <mergeCell ref="A420:A421"/>
    <mergeCell ref="A424:A426"/>
    <mergeCell ref="A428:A440"/>
    <mergeCell ref="A443:A449"/>
    <mergeCell ref="A450:A454"/>
    <mergeCell ref="B186:B188"/>
    <mergeCell ref="C9:C11"/>
    <mergeCell ref="C12:C15"/>
    <mergeCell ref="C16:C24"/>
    <mergeCell ref="C26:C33"/>
    <mergeCell ref="C34:C40"/>
    <mergeCell ref="C163:C164"/>
    <mergeCell ref="C165:C166"/>
    <mergeCell ref="C186:C188"/>
    <mergeCell ref="A455:J456"/>
  </mergeCells>
  <dataValidations count="1">
    <dataValidation type="list" allowBlank="1" showInputMessage="1" showErrorMessage="1" sqref="E1 F170 Q209 JA442 SW442 ACS442 AMO442 AWK442 BGG442 BQC442 BZY442 CJU442 CTQ442 DDM442 DNI442 DXE442 EHA442 EQW442 FAS442 FKO442 FUK442 GEG442 GOC442 GXY442 HHU442 HRQ442 IBM442 ILI442 IVE442 JFA442 JOW442 JYS442 KIO442 KSK442 LCG442 LMC442 LVY442 MFU442 MPQ442 MZM442 NJI442 NTE442 ODA442 OMW442 OWS442 PGO442 PQK442 QAG442 QKC442 QTY442 RDU442 RNQ442 RXM442 SHI442 SRE442 TBA442 TKW442 TUS442 UEO442 UOK442 UYG442 VIC442 VRY442 WBU442 WLQ442 WVM442 E3:E168 E172:E229 E231:E439 E441:E448 E450:E1048576 JA424:JA426 SW424:SW426 ACS424:ACS426 AMO424:AMO426 AWK424:AWK426 BGG424:BGG426 BQC424:BQC426 BZY424:BZY426 CJU424:CJU426 CTQ424:CTQ426 DDM424:DDM426 DNI424:DNI426 DXE424:DXE426 EHA424:EHA426 EQW424:EQW426 FAS424:FAS426 FKO424:FKO426 FUK424:FUK426 GEG424:GEG426 GOC424:GOC426 GXY424:GXY426 HHU424:HHU426 HRQ424:HRQ426 IBM424:IBM426 ILI424:ILI426 IVE424:IVE426 JFA424:JFA426 JOW424:JOW426 JYS424:JYS426 KIO424:KIO426 KSK424:KSK426 LCG424:LCG426 LMC424:LMC426 LVY424:LVY426 MFU424:MFU426 MPQ424:MPQ426 MZM424:MZM426 NJI424:NJI426 NTE424:NTE426 ODA424:ODA426 OMW424:OMW426 OWS424:OWS426 PGO424:PGO426 PQK424:PQK426 QAG424:QAG426 QKC424:QKC426 QTY424:QTY426 RDU424:RDU426 RNQ424:RNQ426 RXM424:RXM426 SHI424:SHI426 SRE424:SRE426 TBA424:TBA426 TKW424:TKW426 TUS424:TUS426 UEO424:UEO426 UOK424:UOK426 UYG424:UYG426 VIC424:VIC426 VRY424:VRY426 WBU424:WBU426 WLQ424:WLQ426 WVM424:WVM426">
      <formula1>"新建,续建,谋划"</formula1>
    </dataValidation>
  </dataValidations>
  <pageMargins left="0.699305555555556" right="0.699305555555556" top="0.75" bottom="0.75" header="0.3" footer="0.3"/>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E428"/>
  <sheetViews>
    <sheetView topLeftCell="A169" workbookViewId="0">
      <selection activeCell="D441" sqref="D441"/>
    </sheetView>
  </sheetViews>
  <sheetFormatPr defaultColWidth="9.81666666666667" defaultRowHeight="13.5"/>
  <cols>
    <col min="1" max="1" width="3.5" style="11" customWidth="1"/>
    <col min="2" max="2" width="3.625" style="11" customWidth="1"/>
    <col min="3" max="3" width="20.625" style="11" customWidth="1"/>
    <col min="4" max="4" width="41.375" style="11" customWidth="1"/>
    <col min="5" max="5" width="5.625" style="11" customWidth="1"/>
    <col min="6" max="6" width="11.625" style="11" customWidth="1"/>
    <col min="7" max="7" width="9.875" style="11" customWidth="1"/>
    <col min="8" max="8" width="10" style="818" customWidth="1"/>
    <col min="9" max="9" width="11.875" style="11" customWidth="1"/>
    <col min="10" max="10" width="10.2583333333333" style="11" customWidth="1"/>
    <col min="11" max="12" width="9" style="11" hidden="1" customWidth="1"/>
    <col min="13" max="13" width="10.125" style="11" hidden="1" customWidth="1"/>
    <col min="14" max="14" width="9" style="11" hidden="1" customWidth="1"/>
    <col min="15" max="15" width="11.125" style="11" hidden="1" customWidth="1"/>
    <col min="16" max="16" width="8" style="11" hidden="1" customWidth="1"/>
    <col min="17" max="17" width="9.5" style="11" hidden="1" customWidth="1"/>
    <col min="18" max="18" width="10.375" style="11" hidden="1" customWidth="1"/>
    <col min="19" max="19" width="10.125" style="11" hidden="1" customWidth="1"/>
    <col min="20" max="20" width="7" style="11" hidden="1" customWidth="1"/>
    <col min="21" max="21" width="10" style="11" hidden="1" customWidth="1"/>
    <col min="22" max="22" width="9.125" style="11" hidden="1" customWidth="1"/>
    <col min="23" max="23" width="9.25833333333333" style="11" hidden="1" customWidth="1"/>
    <col min="24" max="24" width="13.875" style="11" hidden="1" customWidth="1"/>
    <col min="25" max="25" width="0.125" style="11" hidden="1" customWidth="1"/>
    <col min="26" max="26" width="12.625" style="11" hidden="1" customWidth="1"/>
    <col min="27" max="27" width="19.625" style="11" hidden="1" customWidth="1"/>
    <col min="28" max="28" width="9" style="270"/>
    <col min="29" max="29" width="29.7583333333333" style="12" customWidth="1"/>
    <col min="30" max="30" width="9" style="11"/>
    <col min="31" max="31" width="17.7583333333333" style="12" customWidth="1"/>
    <col min="32" max="32" width="9" style="11"/>
    <col min="33" max="16384" width="9.81666666666667" style="11"/>
  </cols>
  <sheetData>
    <row r="1" ht="25.5" spans="1:23">
      <c r="A1" s="227" t="s">
        <v>0</v>
      </c>
      <c r="B1" s="227" t="s">
        <v>1</v>
      </c>
      <c r="C1" s="227" t="s">
        <v>2</v>
      </c>
      <c r="D1" s="227" t="s">
        <v>3</v>
      </c>
      <c r="E1" s="227" t="s">
        <v>4</v>
      </c>
      <c r="F1" s="227" t="s">
        <v>5</v>
      </c>
      <c r="G1" s="227" t="s">
        <v>6</v>
      </c>
      <c r="H1" s="819" t="s">
        <v>7</v>
      </c>
      <c r="I1" s="227" t="s">
        <v>8</v>
      </c>
      <c r="J1" s="227" t="s">
        <v>9</v>
      </c>
      <c r="K1" s="227"/>
      <c r="L1" s="227" t="s">
        <v>10</v>
      </c>
      <c r="M1" s="227" t="s">
        <v>11</v>
      </c>
      <c r="N1" s="227" t="s">
        <v>10</v>
      </c>
      <c r="O1" s="227" t="s">
        <v>11</v>
      </c>
      <c r="P1" s="227" t="s">
        <v>10</v>
      </c>
      <c r="Q1" s="227" t="s">
        <v>11</v>
      </c>
      <c r="R1" s="227" t="s">
        <v>10</v>
      </c>
      <c r="S1" s="227" t="s">
        <v>11</v>
      </c>
      <c r="W1" s="11">
        <v>2021</v>
      </c>
    </row>
    <row r="2" spans="1:31">
      <c r="A2" s="334" t="s">
        <v>1169</v>
      </c>
      <c r="B2" s="335"/>
      <c r="C2" s="335"/>
      <c r="D2" s="335"/>
      <c r="E2" s="335"/>
      <c r="F2" s="335"/>
      <c r="G2" s="335"/>
      <c r="H2" s="335"/>
      <c r="I2" s="335"/>
      <c r="J2" s="822"/>
      <c r="K2" s="823"/>
      <c r="L2" s="823"/>
      <c r="M2" s="823"/>
      <c r="N2" s="823"/>
      <c r="O2" s="823"/>
      <c r="P2" s="823"/>
      <c r="Q2" s="823"/>
      <c r="R2" s="823"/>
      <c r="S2" s="823"/>
      <c r="AB2" s="197"/>
      <c r="AC2" s="196"/>
      <c r="AD2" s="197"/>
      <c r="AE2" s="196"/>
    </row>
    <row r="3" spans="1:29">
      <c r="A3" s="226" t="s">
        <v>1170</v>
      </c>
      <c r="B3" s="226"/>
      <c r="C3" s="226"/>
      <c r="D3" s="226"/>
      <c r="E3" s="226"/>
      <c r="F3" s="226"/>
      <c r="G3" s="226"/>
      <c r="H3" s="226"/>
      <c r="I3" s="226"/>
      <c r="J3" s="226"/>
      <c r="K3" s="260"/>
      <c r="AB3" s="11" t="s">
        <v>16</v>
      </c>
      <c r="AC3" s="12" t="s">
        <v>17</v>
      </c>
    </row>
    <row r="4" ht="36" hidden="1" spans="1:11">
      <c r="A4" s="183" t="s">
        <v>18</v>
      </c>
      <c r="B4" s="183">
        <v>1</v>
      </c>
      <c r="C4" s="183" t="s">
        <v>19</v>
      </c>
      <c r="D4" s="228" t="s">
        <v>20</v>
      </c>
      <c r="E4" s="183" t="s">
        <v>10</v>
      </c>
      <c r="F4" s="229">
        <v>3490000</v>
      </c>
      <c r="G4" s="229" t="s">
        <v>21</v>
      </c>
      <c r="H4" s="230" t="s">
        <v>21</v>
      </c>
      <c r="I4" s="183" t="s">
        <v>22</v>
      </c>
      <c r="J4" s="183" t="s">
        <v>23</v>
      </c>
      <c r="K4" s="261"/>
    </row>
    <row r="5" ht="24" hidden="1" spans="1:11">
      <c r="A5" s="183"/>
      <c r="B5" s="183">
        <v>2</v>
      </c>
      <c r="C5" s="232" t="s">
        <v>26</v>
      </c>
      <c r="D5" s="233" t="s">
        <v>21</v>
      </c>
      <c r="E5" s="183" t="s">
        <v>11</v>
      </c>
      <c r="F5" s="234">
        <v>5250000</v>
      </c>
      <c r="G5" s="229" t="s">
        <v>21</v>
      </c>
      <c r="H5" s="230" t="s">
        <v>21</v>
      </c>
      <c r="I5" s="233" t="s">
        <v>21</v>
      </c>
      <c r="J5" s="183" t="s">
        <v>23</v>
      </c>
      <c r="K5" s="261"/>
    </row>
    <row r="6" ht="36" hidden="1" spans="1:11">
      <c r="A6" s="183"/>
      <c r="B6" s="183">
        <v>3</v>
      </c>
      <c r="C6" s="183" t="s">
        <v>27</v>
      </c>
      <c r="D6" s="228" t="s">
        <v>28</v>
      </c>
      <c r="E6" s="183" t="s">
        <v>10</v>
      </c>
      <c r="F6" s="229">
        <v>5000000</v>
      </c>
      <c r="G6" s="229" t="s">
        <v>21</v>
      </c>
      <c r="H6" s="230" t="s">
        <v>21</v>
      </c>
      <c r="I6" s="183" t="s">
        <v>22</v>
      </c>
      <c r="J6" s="183" t="s">
        <v>23</v>
      </c>
      <c r="K6" s="261"/>
    </row>
    <row r="7" ht="65.1" hidden="1" customHeight="1" spans="1:12">
      <c r="A7" s="235" t="s">
        <v>29</v>
      </c>
      <c r="B7" s="183">
        <v>4</v>
      </c>
      <c r="C7" s="236" t="s">
        <v>30</v>
      </c>
      <c r="D7" s="228" t="s">
        <v>31</v>
      </c>
      <c r="E7" s="183" t="s">
        <v>10</v>
      </c>
      <c r="F7" s="237">
        <v>400000</v>
      </c>
      <c r="G7" s="237" t="s">
        <v>21</v>
      </c>
      <c r="H7" s="237" t="s">
        <v>21</v>
      </c>
      <c r="I7" s="183" t="s">
        <v>32</v>
      </c>
      <c r="J7" s="183" t="s">
        <v>33</v>
      </c>
      <c r="K7" s="261"/>
      <c r="L7" s="11">
        <v>0</v>
      </c>
    </row>
    <row r="8" ht="24" hidden="1" spans="1:12">
      <c r="A8" s="238"/>
      <c r="B8" s="183">
        <v>5</v>
      </c>
      <c r="C8" s="183" t="s">
        <v>35</v>
      </c>
      <c r="D8" s="228" t="s">
        <v>36</v>
      </c>
      <c r="E8" s="183" t="s">
        <v>10</v>
      </c>
      <c r="F8" s="239">
        <v>560000</v>
      </c>
      <c r="G8" s="183" t="s">
        <v>21</v>
      </c>
      <c r="H8" s="183" t="s">
        <v>21</v>
      </c>
      <c r="I8" s="183" t="s">
        <v>37</v>
      </c>
      <c r="J8" s="183" t="s">
        <v>38</v>
      </c>
      <c r="K8" s="261"/>
      <c r="L8" s="11">
        <v>0</v>
      </c>
    </row>
    <row r="9" ht="60" hidden="1" spans="1:12">
      <c r="A9" s="238"/>
      <c r="B9" s="183">
        <v>6</v>
      </c>
      <c r="C9" s="183" t="s">
        <v>39</v>
      </c>
      <c r="D9" s="183" t="s">
        <v>40</v>
      </c>
      <c r="E9" s="183" t="s">
        <v>10</v>
      </c>
      <c r="F9" s="240" t="s">
        <v>21</v>
      </c>
      <c r="G9" s="241" t="s">
        <v>41</v>
      </c>
      <c r="H9" s="241" t="s">
        <v>42</v>
      </c>
      <c r="I9" s="183" t="s">
        <v>43</v>
      </c>
      <c r="J9" s="69" t="s">
        <v>44</v>
      </c>
      <c r="K9" s="262"/>
      <c r="L9" s="11">
        <v>3</v>
      </c>
    </row>
    <row r="10" ht="24" hidden="1" spans="1:28">
      <c r="A10" s="238"/>
      <c r="B10" s="183">
        <v>7</v>
      </c>
      <c r="C10" s="183"/>
      <c r="D10" s="137" t="s">
        <v>45</v>
      </c>
      <c r="E10" s="137" t="s">
        <v>10</v>
      </c>
      <c r="F10" s="242">
        <v>59675</v>
      </c>
      <c r="G10" s="820">
        <v>44197</v>
      </c>
      <c r="H10" s="820">
        <v>45261</v>
      </c>
      <c r="I10" s="137" t="s">
        <v>46</v>
      </c>
      <c r="J10" s="183" t="s">
        <v>47</v>
      </c>
      <c r="K10" s="261"/>
      <c r="L10" s="11">
        <v>3.7</v>
      </c>
      <c r="AB10" s="271"/>
    </row>
    <row r="11" ht="36" hidden="1" spans="1:12">
      <c r="A11" s="238"/>
      <c r="B11" s="183">
        <v>8</v>
      </c>
      <c r="C11" s="183"/>
      <c r="D11" s="183" t="s">
        <v>50</v>
      </c>
      <c r="E11" s="183" t="s">
        <v>10</v>
      </c>
      <c r="F11" s="240">
        <v>40000</v>
      </c>
      <c r="G11" s="241" t="s">
        <v>51</v>
      </c>
      <c r="H11" s="241" t="s">
        <v>52</v>
      </c>
      <c r="I11" s="183" t="s">
        <v>53</v>
      </c>
      <c r="J11" s="183" t="s">
        <v>54</v>
      </c>
      <c r="K11" s="261"/>
      <c r="L11" s="11">
        <v>8</v>
      </c>
    </row>
    <row r="12" hidden="1" spans="1:12">
      <c r="A12" s="238"/>
      <c r="B12" s="183">
        <v>9</v>
      </c>
      <c r="C12" s="183" t="s">
        <v>55</v>
      </c>
      <c r="D12" s="183" t="s">
        <v>56</v>
      </c>
      <c r="E12" s="183" t="s">
        <v>10</v>
      </c>
      <c r="F12" s="240">
        <v>46000</v>
      </c>
      <c r="G12" s="241" t="s">
        <v>57</v>
      </c>
      <c r="H12" s="241">
        <v>44713</v>
      </c>
      <c r="I12" s="183" t="s">
        <v>58</v>
      </c>
      <c r="J12" s="183" t="s">
        <v>59</v>
      </c>
      <c r="K12" s="261"/>
      <c r="L12" s="11">
        <v>2.3</v>
      </c>
    </row>
    <row r="13" ht="48" hidden="1" spans="1:18">
      <c r="A13" s="238"/>
      <c r="B13" s="183">
        <v>10</v>
      </c>
      <c r="C13" s="183"/>
      <c r="D13" s="183" t="s">
        <v>60</v>
      </c>
      <c r="E13" s="183" t="s">
        <v>10</v>
      </c>
      <c r="F13" s="240">
        <v>6700</v>
      </c>
      <c r="G13" s="241" t="s">
        <v>61</v>
      </c>
      <c r="H13" s="241" t="s">
        <v>62</v>
      </c>
      <c r="I13" s="183" t="s">
        <v>63</v>
      </c>
      <c r="J13" s="183" t="s">
        <v>54</v>
      </c>
      <c r="K13" s="261"/>
      <c r="R13" s="11">
        <v>1</v>
      </c>
    </row>
    <row r="14" ht="36" hidden="1" spans="1:18">
      <c r="A14" s="238"/>
      <c r="B14" s="183">
        <v>11</v>
      </c>
      <c r="C14" s="183"/>
      <c r="D14" s="183" t="s">
        <v>64</v>
      </c>
      <c r="E14" s="183" t="s">
        <v>10</v>
      </c>
      <c r="F14" s="240" t="s">
        <v>21</v>
      </c>
      <c r="G14" s="241" t="s">
        <v>65</v>
      </c>
      <c r="H14" s="241" t="s">
        <v>66</v>
      </c>
      <c r="I14" s="183" t="s">
        <v>53</v>
      </c>
      <c r="J14" s="183" t="s">
        <v>54</v>
      </c>
      <c r="K14" s="261"/>
      <c r="L14" s="11">
        <v>3</v>
      </c>
      <c r="R14" s="11">
        <v>1</v>
      </c>
    </row>
    <row r="15" ht="36" hidden="1" spans="1:18">
      <c r="A15" s="238"/>
      <c r="B15" s="183">
        <v>12</v>
      </c>
      <c r="C15" s="183"/>
      <c r="D15" s="183" t="s">
        <v>67</v>
      </c>
      <c r="E15" s="183" t="s">
        <v>10</v>
      </c>
      <c r="F15" s="240">
        <v>15700</v>
      </c>
      <c r="G15" s="241" t="s">
        <v>68</v>
      </c>
      <c r="H15" s="241" t="s">
        <v>62</v>
      </c>
      <c r="I15" s="183" t="s">
        <v>69</v>
      </c>
      <c r="J15" s="183" t="s">
        <v>54</v>
      </c>
      <c r="K15" s="261"/>
      <c r="R15" s="11">
        <v>1</v>
      </c>
    </row>
    <row r="16" ht="48" hidden="1" spans="1:12">
      <c r="A16" s="238"/>
      <c r="B16" s="183">
        <v>13</v>
      </c>
      <c r="C16" s="183" t="s">
        <v>70</v>
      </c>
      <c r="D16" s="183" t="s">
        <v>71</v>
      </c>
      <c r="E16" s="183" t="s">
        <v>10</v>
      </c>
      <c r="F16" s="240">
        <v>23000</v>
      </c>
      <c r="G16" s="241" t="s">
        <v>72</v>
      </c>
      <c r="H16" s="241" t="s">
        <v>66</v>
      </c>
      <c r="I16" s="183" t="s">
        <v>73</v>
      </c>
      <c r="J16" s="183" t="s">
        <v>54</v>
      </c>
      <c r="K16" s="261"/>
      <c r="L16" s="11">
        <v>4.8</v>
      </c>
    </row>
    <row r="17" ht="24" hidden="1" spans="1:12">
      <c r="A17" s="238"/>
      <c r="B17" s="183">
        <v>14</v>
      </c>
      <c r="C17" s="183"/>
      <c r="D17" s="183" t="s">
        <v>80</v>
      </c>
      <c r="E17" s="183" t="s">
        <v>10</v>
      </c>
      <c r="F17" s="240">
        <v>210000</v>
      </c>
      <c r="G17" s="244" t="s">
        <v>21</v>
      </c>
      <c r="H17" s="245" t="s">
        <v>21</v>
      </c>
      <c r="I17" s="183" t="s">
        <v>81</v>
      </c>
      <c r="J17" s="183" t="s">
        <v>23</v>
      </c>
      <c r="K17" s="261"/>
      <c r="L17" s="11">
        <v>20.7</v>
      </c>
    </row>
    <row r="18" ht="36" hidden="1" spans="1:12">
      <c r="A18" s="238"/>
      <c r="B18" s="183">
        <v>15</v>
      </c>
      <c r="C18" s="183"/>
      <c r="D18" s="183" t="s">
        <v>82</v>
      </c>
      <c r="E18" s="183" t="s">
        <v>10</v>
      </c>
      <c r="F18" s="240" t="s">
        <v>21</v>
      </c>
      <c r="G18" s="244" t="s">
        <v>21</v>
      </c>
      <c r="H18" s="245" t="s">
        <v>21</v>
      </c>
      <c r="I18" s="183" t="s">
        <v>83</v>
      </c>
      <c r="J18" s="183" t="s">
        <v>47</v>
      </c>
      <c r="K18" s="261"/>
      <c r="L18" s="11">
        <v>4</v>
      </c>
    </row>
    <row r="19" ht="24" hidden="1" spans="1:11">
      <c r="A19" s="238"/>
      <c r="B19" s="183">
        <v>16</v>
      </c>
      <c r="C19" s="183"/>
      <c r="D19" s="183" t="s">
        <v>84</v>
      </c>
      <c r="E19" s="183" t="s">
        <v>85</v>
      </c>
      <c r="F19" s="239">
        <v>94000</v>
      </c>
      <c r="G19" s="241">
        <v>44105</v>
      </c>
      <c r="H19" s="245" t="s">
        <v>86</v>
      </c>
      <c r="I19" s="183" t="s">
        <v>87</v>
      </c>
      <c r="J19" s="183" t="s">
        <v>38</v>
      </c>
      <c r="K19" s="261"/>
    </row>
    <row r="20" ht="24" hidden="1" spans="1:11">
      <c r="A20" s="238"/>
      <c r="B20" s="183">
        <v>17</v>
      </c>
      <c r="C20" s="183"/>
      <c r="D20" s="183" t="s">
        <v>88</v>
      </c>
      <c r="E20" s="183" t="s">
        <v>85</v>
      </c>
      <c r="F20" s="240">
        <v>34000</v>
      </c>
      <c r="G20" s="244">
        <v>42191</v>
      </c>
      <c r="H20" s="241">
        <v>44348</v>
      </c>
      <c r="I20" s="183" t="s">
        <v>89</v>
      </c>
      <c r="J20" s="183" t="s">
        <v>59</v>
      </c>
      <c r="K20" s="261"/>
    </row>
    <row r="21" ht="24" hidden="1" spans="1:11">
      <c r="A21" s="238"/>
      <c r="B21" s="183">
        <v>18</v>
      </c>
      <c r="C21" s="183"/>
      <c r="D21" s="183" t="s">
        <v>90</v>
      </c>
      <c r="E21" s="183" t="s">
        <v>85</v>
      </c>
      <c r="F21" s="240">
        <v>97900</v>
      </c>
      <c r="G21" s="241" t="s">
        <v>91</v>
      </c>
      <c r="H21" s="241" t="s">
        <v>92</v>
      </c>
      <c r="I21" s="183" t="s">
        <v>93</v>
      </c>
      <c r="J21" s="183" t="s">
        <v>38</v>
      </c>
      <c r="K21" s="261"/>
    </row>
    <row r="22" ht="48" hidden="1" spans="1:11">
      <c r="A22" s="238"/>
      <c r="B22" s="183">
        <v>19</v>
      </c>
      <c r="C22" s="183"/>
      <c r="D22" s="183" t="s">
        <v>95</v>
      </c>
      <c r="E22" s="183" t="s">
        <v>10</v>
      </c>
      <c r="F22" s="240">
        <v>100</v>
      </c>
      <c r="G22" s="244" t="s">
        <v>21</v>
      </c>
      <c r="H22" s="245" t="s">
        <v>21</v>
      </c>
      <c r="I22" s="183" t="s">
        <v>96</v>
      </c>
      <c r="J22" s="183" t="s">
        <v>23</v>
      </c>
      <c r="K22" s="261"/>
    </row>
    <row r="23" ht="24" hidden="1" spans="1:28">
      <c r="A23" s="238"/>
      <c r="B23" s="183">
        <v>20</v>
      </c>
      <c r="C23" s="236" t="s">
        <v>97</v>
      </c>
      <c r="D23" s="183" t="s">
        <v>98</v>
      </c>
      <c r="E23" s="183" t="s">
        <v>10</v>
      </c>
      <c r="F23" s="240">
        <v>54500</v>
      </c>
      <c r="G23" s="244">
        <v>2022</v>
      </c>
      <c r="H23" s="245" t="s">
        <v>99</v>
      </c>
      <c r="I23" s="183" t="s">
        <v>100</v>
      </c>
      <c r="J23" s="183" t="s">
        <v>47</v>
      </c>
      <c r="K23" s="261" t="s">
        <v>101</v>
      </c>
      <c r="L23" s="11" t="s">
        <v>102</v>
      </c>
      <c r="AB23" s="272"/>
    </row>
    <row r="24" hidden="1" spans="1:27">
      <c r="A24" s="238"/>
      <c r="B24" s="183">
        <v>21</v>
      </c>
      <c r="C24" s="248" t="s">
        <v>103</v>
      </c>
      <c r="D24" s="248" t="s">
        <v>107</v>
      </c>
      <c r="E24" s="248" t="s">
        <v>11</v>
      </c>
      <c r="F24" s="248" t="s">
        <v>21</v>
      </c>
      <c r="G24" s="248" t="s">
        <v>21</v>
      </c>
      <c r="H24" s="248" t="s">
        <v>21</v>
      </c>
      <c r="I24" s="248" t="s">
        <v>59</v>
      </c>
      <c r="J24" s="248" t="s">
        <v>59</v>
      </c>
      <c r="K24" s="263"/>
      <c r="M24" s="11">
        <v>1.9</v>
      </c>
      <c r="Z24" s="11">
        <v>1</v>
      </c>
      <c r="AA24" s="11">
        <v>1.9</v>
      </c>
    </row>
    <row r="25" hidden="1" spans="1:27">
      <c r="A25" s="238"/>
      <c r="B25" s="183">
        <v>22</v>
      </c>
      <c r="C25" s="248"/>
      <c r="D25" s="248" t="s">
        <v>108</v>
      </c>
      <c r="E25" s="248" t="s">
        <v>11</v>
      </c>
      <c r="F25" s="248" t="s">
        <v>21</v>
      </c>
      <c r="G25" s="248" t="s">
        <v>21</v>
      </c>
      <c r="H25" s="248" t="s">
        <v>21</v>
      </c>
      <c r="I25" s="248" t="s">
        <v>47</v>
      </c>
      <c r="J25" s="248" t="s">
        <v>47</v>
      </c>
      <c r="K25" s="263"/>
      <c r="M25" s="11">
        <v>8</v>
      </c>
      <c r="Z25" s="11">
        <v>0.8</v>
      </c>
      <c r="AA25" s="11">
        <f>Z25*8</f>
        <v>6.4</v>
      </c>
    </row>
    <row r="26" hidden="1" spans="1:27">
      <c r="A26" s="238"/>
      <c r="B26" s="183">
        <v>23</v>
      </c>
      <c r="C26" s="248"/>
      <c r="D26" s="248" t="s">
        <v>113</v>
      </c>
      <c r="E26" s="248" t="s">
        <v>11</v>
      </c>
      <c r="F26" s="248" t="s">
        <v>21</v>
      </c>
      <c r="G26" s="248" t="s">
        <v>21</v>
      </c>
      <c r="H26" s="248" t="s">
        <v>21</v>
      </c>
      <c r="I26" s="248" t="s">
        <v>114</v>
      </c>
      <c r="J26" s="248" t="s">
        <v>23</v>
      </c>
      <c r="K26" s="263"/>
      <c r="M26" s="11">
        <v>25</v>
      </c>
      <c r="AA26" s="11">
        <v>19.6</v>
      </c>
    </row>
    <row r="27" ht="24" hidden="1" spans="1:13">
      <c r="A27" s="238"/>
      <c r="B27" s="183">
        <v>24</v>
      </c>
      <c r="C27" s="248"/>
      <c r="D27" s="248" t="s">
        <v>115</v>
      </c>
      <c r="E27" s="248" t="s">
        <v>85</v>
      </c>
      <c r="F27" s="248" t="s">
        <v>21</v>
      </c>
      <c r="G27" s="248" t="s">
        <v>21</v>
      </c>
      <c r="H27" s="248" t="s">
        <v>21</v>
      </c>
      <c r="I27" s="248" t="s">
        <v>116</v>
      </c>
      <c r="J27" s="248" t="s">
        <v>117</v>
      </c>
      <c r="K27" s="263"/>
      <c r="M27" s="11">
        <v>6.8</v>
      </c>
    </row>
    <row r="28" ht="36" hidden="1" spans="1:28">
      <c r="A28" s="238"/>
      <c r="B28" s="183">
        <v>25</v>
      </c>
      <c r="C28" s="248"/>
      <c r="D28" s="137" t="s">
        <v>118</v>
      </c>
      <c r="E28" s="137" t="s">
        <v>11</v>
      </c>
      <c r="F28" s="249" t="s">
        <v>21</v>
      </c>
      <c r="G28" s="249" t="s">
        <v>21</v>
      </c>
      <c r="H28" s="249" t="s">
        <v>21</v>
      </c>
      <c r="I28" s="137" t="s">
        <v>34</v>
      </c>
      <c r="J28" s="137" t="s">
        <v>34</v>
      </c>
      <c r="K28" s="137" t="s">
        <v>34</v>
      </c>
      <c r="L28" s="137" t="s">
        <v>34</v>
      </c>
      <c r="M28" s="137" t="s">
        <v>34</v>
      </c>
      <c r="N28" s="137" t="s">
        <v>34</v>
      </c>
      <c r="O28" s="137" t="s">
        <v>34</v>
      </c>
      <c r="P28" s="137" t="s">
        <v>34</v>
      </c>
      <c r="Q28" s="137" t="s">
        <v>34</v>
      </c>
      <c r="R28" s="137" t="s">
        <v>34</v>
      </c>
      <c r="S28" s="137" t="s">
        <v>34</v>
      </c>
      <c r="T28" s="137" t="s">
        <v>34</v>
      </c>
      <c r="U28" s="137" t="s">
        <v>34</v>
      </c>
      <c r="V28" s="137" t="s">
        <v>34</v>
      </c>
      <c r="W28" s="137" t="s">
        <v>34</v>
      </c>
      <c r="X28" s="137" t="s">
        <v>34</v>
      </c>
      <c r="Y28" s="137" t="s">
        <v>34</v>
      </c>
      <c r="Z28" s="137" t="s">
        <v>34</v>
      </c>
      <c r="AA28" s="214" t="s">
        <v>34</v>
      </c>
      <c r="AB28" s="273"/>
    </row>
    <row r="29" ht="24" hidden="1" spans="1:27">
      <c r="A29" s="238"/>
      <c r="B29" s="183">
        <v>26</v>
      </c>
      <c r="C29" s="248" t="s">
        <v>119</v>
      </c>
      <c r="D29" s="248" t="s">
        <v>120</v>
      </c>
      <c r="E29" s="248" t="s">
        <v>11</v>
      </c>
      <c r="F29" s="248" t="s">
        <v>21</v>
      </c>
      <c r="G29" s="248" t="s">
        <v>21</v>
      </c>
      <c r="H29" s="248" t="s">
        <v>21</v>
      </c>
      <c r="I29" s="248" t="s">
        <v>110</v>
      </c>
      <c r="J29" s="248" t="s">
        <v>121</v>
      </c>
      <c r="K29" s="263"/>
      <c r="M29" s="11">
        <v>9</v>
      </c>
      <c r="Y29" s="11">
        <v>9</v>
      </c>
      <c r="Z29" s="11">
        <v>0.8</v>
      </c>
      <c r="AA29" s="11">
        <f>Z29*Y29</f>
        <v>7.2</v>
      </c>
    </row>
    <row r="30" hidden="1" spans="1:27">
      <c r="A30" s="238"/>
      <c r="B30" s="183">
        <v>27</v>
      </c>
      <c r="C30" s="248"/>
      <c r="D30" s="248" t="s">
        <v>122</v>
      </c>
      <c r="E30" s="248" t="s">
        <v>11</v>
      </c>
      <c r="F30" s="248" t="s">
        <v>21</v>
      </c>
      <c r="G30" s="248" t="s">
        <v>21</v>
      </c>
      <c r="H30" s="248" t="s">
        <v>21</v>
      </c>
      <c r="I30" s="248" t="s">
        <v>114</v>
      </c>
      <c r="J30" s="248" t="s">
        <v>23</v>
      </c>
      <c r="K30" s="263"/>
      <c r="M30" s="11">
        <v>36</v>
      </c>
      <c r="AA30" s="11">
        <v>29.7</v>
      </c>
    </row>
    <row r="31" hidden="1" spans="1:13">
      <c r="A31" s="238"/>
      <c r="B31" s="183">
        <v>28</v>
      </c>
      <c r="C31" s="248"/>
      <c r="D31" s="248" t="s">
        <v>123</v>
      </c>
      <c r="E31" s="248" t="s">
        <v>10</v>
      </c>
      <c r="F31" s="248" t="s">
        <v>21</v>
      </c>
      <c r="G31" s="248" t="s">
        <v>21</v>
      </c>
      <c r="H31" s="248" t="s">
        <v>21</v>
      </c>
      <c r="I31" s="248" t="s">
        <v>110</v>
      </c>
      <c r="J31" s="248" t="s">
        <v>121</v>
      </c>
      <c r="K31" s="263"/>
      <c r="M31" s="11">
        <v>6.5</v>
      </c>
    </row>
    <row r="32" ht="24" hidden="1" spans="1:27">
      <c r="A32" s="238"/>
      <c r="B32" s="183">
        <v>29</v>
      </c>
      <c r="C32" s="248"/>
      <c r="D32" s="248" t="s">
        <v>124</v>
      </c>
      <c r="E32" s="248" t="s">
        <v>11</v>
      </c>
      <c r="F32" s="248" t="s">
        <v>21</v>
      </c>
      <c r="G32" s="248" t="s">
        <v>21</v>
      </c>
      <c r="H32" s="248" t="s">
        <v>21</v>
      </c>
      <c r="I32" s="248" t="s">
        <v>125</v>
      </c>
      <c r="J32" s="248" t="s">
        <v>125</v>
      </c>
      <c r="K32" s="263"/>
      <c r="M32" s="11">
        <v>4.1</v>
      </c>
      <c r="AA32" s="11">
        <v>10</v>
      </c>
    </row>
    <row r="33" hidden="1" spans="1:27">
      <c r="A33" s="238"/>
      <c r="B33" s="183">
        <v>30</v>
      </c>
      <c r="C33" s="248"/>
      <c r="D33" s="248" t="s">
        <v>126</v>
      </c>
      <c r="E33" s="248" t="s">
        <v>11</v>
      </c>
      <c r="F33" s="248" t="s">
        <v>21</v>
      </c>
      <c r="G33" s="248" t="s">
        <v>21</v>
      </c>
      <c r="H33" s="248" t="s">
        <v>21</v>
      </c>
      <c r="I33" s="248" t="s">
        <v>54</v>
      </c>
      <c r="J33" s="248" t="s">
        <v>54</v>
      </c>
      <c r="K33" s="263"/>
      <c r="M33" s="11">
        <v>20.1</v>
      </c>
      <c r="AA33" s="11">
        <v>24</v>
      </c>
    </row>
    <row r="34" hidden="1" spans="1:27">
      <c r="A34" s="238"/>
      <c r="B34" s="183">
        <v>31</v>
      </c>
      <c r="C34" s="248"/>
      <c r="D34" s="248" t="s">
        <v>127</v>
      </c>
      <c r="E34" s="248" t="s">
        <v>11</v>
      </c>
      <c r="F34" s="248" t="s">
        <v>21</v>
      </c>
      <c r="G34" s="248" t="s">
        <v>21</v>
      </c>
      <c r="H34" s="248" t="s">
        <v>21</v>
      </c>
      <c r="I34" s="248" t="s">
        <v>54</v>
      </c>
      <c r="J34" s="248" t="s">
        <v>54</v>
      </c>
      <c r="K34" s="263"/>
      <c r="M34" s="11">
        <v>6.3</v>
      </c>
      <c r="Y34" s="11">
        <v>6.3</v>
      </c>
      <c r="Z34" s="11">
        <v>0.8</v>
      </c>
      <c r="AA34" s="11">
        <f>Z34*Y34</f>
        <v>5.04</v>
      </c>
    </row>
    <row r="35" ht="24" hidden="1" spans="1:27">
      <c r="A35" s="238"/>
      <c r="B35" s="183">
        <v>32</v>
      </c>
      <c r="C35" s="248"/>
      <c r="D35" s="248" t="s">
        <v>128</v>
      </c>
      <c r="E35" s="248" t="s">
        <v>11</v>
      </c>
      <c r="F35" s="248" t="s">
        <v>21</v>
      </c>
      <c r="G35" s="248" t="s">
        <v>21</v>
      </c>
      <c r="H35" s="248" t="s">
        <v>21</v>
      </c>
      <c r="I35" s="248" t="s">
        <v>54</v>
      </c>
      <c r="J35" s="248" t="s">
        <v>54</v>
      </c>
      <c r="K35" s="263"/>
      <c r="M35" s="11">
        <v>12.2</v>
      </c>
      <c r="AA35" s="11">
        <v>1.2</v>
      </c>
    </row>
    <row r="36" ht="36" hidden="1" spans="1:28">
      <c r="A36" s="238"/>
      <c r="B36" s="183">
        <v>33</v>
      </c>
      <c r="C36" s="183" t="s">
        <v>129</v>
      </c>
      <c r="D36" s="183" t="s">
        <v>130</v>
      </c>
      <c r="E36" s="137" t="s">
        <v>10</v>
      </c>
      <c r="F36" s="239">
        <v>5400</v>
      </c>
      <c r="G36" s="184">
        <v>2021.06</v>
      </c>
      <c r="H36" s="245">
        <v>2022.09</v>
      </c>
      <c r="I36" s="183" t="s">
        <v>34</v>
      </c>
      <c r="J36" s="183" t="s">
        <v>34</v>
      </c>
      <c r="K36" s="183" t="s">
        <v>34</v>
      </c>
      <c r="L36" s="183" t="s">
        <v>34</v>
      </c>
      <c r="M36" s="183" t="s">
        <v>34</v>
      </c>
      <c r="N36" s="183" t="s">
        <v>34</v>
      </c>
      <c r="O36" s="183" t="s">
        <v>34</v>
      </c>
      <c r="P36" s="183" t="s">
        <v>34</v>
      </c>
      <c r="Q36" s="183" t="s">
        <v>34</v>
      </c>
      <c r="R36" s="183" t="s">
        <v>34</v>
      </c>
      <c r="S36" s="183" t="s">
        <v>34</v>
      </c>
      <c r="T36" s="183" t="s">
        <v>34</v>
      </c>
      <c r="U36" s="183" t="s">
        <v>34</v>
      </c>
      <c r="V36" s="183" t="s">
        <v>34</v>
      </c>
      <c r="W36" s="183" t="s">
        <v>34</v>
      </c>
      <c r="X36" s="183" t="s">
        <v>34</v>
      </c>
      <c r="Y36" s="183" t="s">
        <v>34</v>
      </c>
      <c r="Z36" s="183" t="s">
        <v>34</v>
      </c>
      <c r="AA36" s="274" t="s">
        <v>34</v>
      </c>
      <c r="AB36" s="275"/>
    </row>
    <row r="37" ht="24" hidden="1" spans="1:13">
      <c r="A37" s="238"/>
      <c r="B37" s="183">
        <v>34</v>
      </c>
      <c r="C37" s="183" t="s">
        <v>131</v>
      </c>
      <c r="D37" s="228" t="s">
        <v>132</v>
      </c>
      <c r="E37" s="183" t="s">
        <v>11</v>
      </c>
      <c r="F37" s="229">
        <v>250000</v>
      </c>
      <c r="G37" s="229" t="s">
        <v>21</v>
      </c>
      <c r="H37" s="230" t="s">
        <v>21</v>
      </c>
      <c r="I37" s="183" t="s">
        <v>133</v>
      </c>
      <c r="J37" s="183" t="s">
        <v>134</v>
      </c>
      <c r="K37" s="261"/>
      <c r="M37" s="11">
        <v>5</v>
      </c>
    </row>
    <row r="38" ht="36" hidden="1" spans="1:12">
      <c r="A38" s="238"/>
      <c r="B38" s="183">
        <v>35</v>
      </c>
      <c r="C38" s="183" t="s">
        <v>135</v>
      </c>
      <c r="D38" s="183" t="s">
        <v>136</v>
      </c>
      <c r="E38" s="183" t="s">
        <v>10</v>
      </c>
      <c r="F38" s="239">
        <v>226116</v>
      </c>
      <c r="G38" s="183">
        <v>2020.12</v>
      </c>
      <c r="H38" s="183">
        <v>2022.8</v>
      </c>
      <c r="I38" s="183" t="s">
        <v>137</v>
      </c>
      <c r="J38" s="183" t="s">
        <v>121</v>
      </c>
      <c r="K38" s="261"/>
      <c r="L38" s="11">
        <v>3.05</v>
      </c>
    </row>
    <row r="39" ht="36" hidden="1" spans="1:12">
      <c r="A39" s="238"/>
      <c r="B39" s="183">
        <v>36</v>
      </c>
      <c r="C39" s="183" t="s">
        <v>138</v>
      </c>
      <c r="D39" s="183" t="s">
        <v>139</v>
      </c>
      <c r="E39" s="183" t="s">
        <v>10</v>
      </c>
      <c r="F39" s="239">
        <v>214303.62</v>
      </c>
      <c r="G39" s="183">
        <v>2020.12</v>
      </c>
      <c r="H39" s="183">
        <v>2022.8</v>
      </c>
      <c r="I39" s="183" t="s">
        <v>137</v>
      </c>
      <c r="J39" s="183" t="s">
        <v>121</v>
      </c>
      <c r="K39" s="261"/>
      <c r="L39" s="11">
        <v>2.809</v>
      </c>
    </row>
    <row r="40" ht="36" hidden="1" spans="1:12">
      <c r="A40" s="238"/>
      <c r="B40" s="183">
        <v>37</v>
      </c>
      <c r="C40" s="183" t="s">
        <v>140</v>
      </c>
      <c r="D40" s="183" t="s">
        <v>141</v>
      </c>
      <c r="E40" s="183" t="s">
        <v>10</v>
      </c>
      <c r="F40" s="239">
        <v>144310</v>
      </c>
      <c r="G40" s="183">
        <v>2020.12</v>
      </c>
      <c r="H40" s="183">
        <v>2022.8</v>
      </c>
      <c r="I40" s="183" t="s">
        <v>137</v>
      </c>
      <c r="J40" s="183" t="s">
        <v>121</v>
      </c>
      <c r="K40" s="261"/>
      <c r="L40" s="11">
        <v>6.32</v>
      </c>
    </row>
    <row r="41" ht="24" hidden="1" spans="1:13">
      <c r="A41" s="238"/>
      <c r="B41" s="183">
        <v>38</v>
      </c>
      <c r="C41" s="183" t="s">
        <v>142</v>
      </c>
      <c r="D41" s="183" t="s">
        <v>143</v>
      </c>
      <c r="E41" s="183" t="s">
        <v>11</v>
      </c>
      <c r="F41" s="237">
        <v>200000</v>
      </c>
      <c r="G41" s="183" t="s">
        <v>21</v>
      </c>
      <c r="H41" s="183" t="s">
        <v>21</v>
      </c>
      <c r="I41" s="183" t="s">
        <v>21</v>
      </c>
      <c r="J41" s="183" t="s">
        <v>144</v>
      </c>
      <c r="K41" s="261"/>
      <c r="M41" s="11">
        <v>48.5</v>
      </c>
    </row>
    <row r="42" ht="24" hidden="1" spans="1:11">
      <c r="A42" s="238"/>
      <c r="B42" s="183">
        <v>39</v>
      </c>
      <c r="C42" s="183" t="s">
        <v>146</v>
      </c>
      <c r="D42" s="183" t="s">
        <v>21</v>
      </c>
      <c r="E42" s="183" t="s">
        <v>11</v>
      </c>
      <c r="F42" s="183" t="s">
        <v>21</v>
      </c>
      <c r="G42" s="183" t="s">
        <v>21</v>
      </c>
      <c r="H42" s="183" t="s">
        <v>21</v>
      </c>
      <c r="I42" s="183" t="s">
        <v>21</v>
      </c>
      <c r="J42" s="183" t="s">
        <v>144</v>
      </c>
      <c r="K42" s="261"/>
    </row>
    <row r="43" ht="36" hidden="1" spans="1:28">
      <c r="A43" s="821"/>
      <c r="B43" s="183">
        <v>40</v>
      </c>
      <c r="C43" s="228" t="s">
        <v>147</v>
      </c>
      <c r="D43" s="228" t="s">
        <v>148</v>
      </c>
      <c r="E43" s="183" t="s">
        <v>10</v>
      </c>
      <c r="F43" s="240">
        <v>27247</v>
      </c>
      <c r="G43" s="183">
        <v>2021.1</v>
      </c>
      <c r="H43" s="183">
        <v>2022.12</v>
      </c>
      <c r="I43" s="183" t="s">
        <v>149</v>
      </c>
      <c r="J43" s="183" t="s">
        <v>34</v>
      </c>
      <c r="K43" s="183" t="s">
        <v>34</v>
      </c>
      <c r="L43" s="183" t="s">
        <v>34</v>
      </c>
      <c r="M43" s="183" t="s">
        <v>34</v>
      </c>
      <c r="N43" s="183" t="s">
        <v>34</v>
      </c>
      <c r="O43" s="183" t="s">
        <v>34</v>
      </c>
      <c r="P43" s="183" t="s">
        <v>34</v>
      </c>
      <c r="Q43" s="183" t="s">
        <v>34</v>
      </c>
      <c r="R43" s="183" t="s">
        <v>34</v>
      </c>
      <c r="S43" s="183" t="s">
        <v>34</v>
      </c>
      <c r="T43" s="183" t="s">
        <v>34</v>
      </c>
      <c r="U43" s="183" t="s">
        <v>34</v>
      </c>
      <c r="V43" s="183" t="s">
        <v>34</v>
      </c>
      <c r="W43" s="183" t="s">
        <v>34</v>
      </c>
      <c r="X43" s="183" t="s">
        <v>34</v>
      </c>
      <c r="Y43" s="183" t="s">
        <v>34</v>
      </c>
      <c r="Z43" s="183" t="s">
        <v>34</v>
      </c>
      <c r="AA43" s="274" t="s">
        <v>34</v>
      </c>
      <c r="AB43" s="275"/>
    </row>
    <row r="44" ht="36" hidden="1" spans="1:28">
      <c r="A44" s="289" t="s">
        <v>150</v>
      </c>
      <c r="B44" s="183">
        <v>41</v>
      </c>
      <c r="C44" s="183" t="s">
        <v>151</v>
      </c>
      <c r="D44" s="236" t="s">
        <v>152</v>
      </c>
      <c r="E44" s="183" t="s">
        <v>11</v>
      </c>
      <c r="F44" s="234">
        <v>25400</v>
      </c>
      <c r="G44" s="184" t="s">
        <v>21</v>
      </c>
      <c r="H44" s="245" t="s">
        <v>21</v>
      </c>
      <c r="I44" s="84" t="s">
        <v>153</v>
      </c>
      <c r="J44" s="183" t="s">
        <v>47</v>
      </c>
      <c r="K44" s="261" t="s">
        <v>101</v>
      </c>
      <c r="L44" s="11" t="s">
        <v>102</v>
      </c>
      <c r="O44" s="11">
        <v>3.612</v>
      </c>
      <c r="AB44" s="272"/>
    </row>
    <row r="45" ht="36" hidden="1" spans="1:28">
      <c r="A45" s="292"/>
      <c r="B45" s="183">
        <v>42</v>
      </c>
      <c r="C45" s="183" t="s">
        <v>154</v>
      </c>
      <c r="D45" s="236" t="s">
        <v>155</v>
      </c>
      <c r="E45" s="183" t="s">
        <v>11</v>
      </c>
      <c r="F45" s="69">
        <v>220500</v>
      </c>
      <c r="G45" s="184" t="s">
        <v>21</v>
      </c>
      <c r="H45" s="245" t="s">
        <v>21</v>
      </c>
      <c r="I45" s="84" t="s">
        <v>153</v>
      </c>
      <c r="J45" s="183" t="s">
        <v>156</v>
      </c>
      <c r="K45" s="261"/>
      <c r="O45" s="11">
        <v>4.8</v>
      </c>
      <c r="AB45" s="272"/>
    </row>
    <row r="46" ht="36" hidden="1" spans="1:28">
      <c r="A46" s="292"/>
      <c r="B46" s="183">
        <v>43</v>
      </c>
      <c r="C46" s="183" t="s">
        <v>157</v>
      </c>
      <c r="D46" s="183" t="s">
        <v>158</v>
      </c>
      <c r="E46" s="183" t="s">
        <v>11</v>
      </c>
      <c r="F46" s="237">
        <v>402000</v>
      </c>
      <c r="G46" s="183" t="s">
        <v>21</v>
      </c>
      <c r="H46" s="183" t="s">
        <v>21</v>
      </c>
      <c r="I46" s="237" t="s">
        <v>153</v>
      </c>
      <c r="J46" s="183" t="s">
        <v>156</v>
      </c>
      <c r="K46" s="261"/>
      <c r="O46" s="11">
        <v>4.132</v>
      </c>
      <c r="AB46" s="272"/>
    </row>
    <row r="47" ht="24" hidden="1" spans="1:28">
      <c r="A47" s="292"/>
      <c r="B47" s="183">
        <v>44</v>
      </c>
      <c r="C47" s="228" t="s">
        <v>159</v>
      </c>
      <c r="D47" s="183" t="s">
        <v>160</v>
      </c>
      <c r="E47" s="183" t="s">
        <v>10</v>
      </c>
      <c r="F47" s="183">
        <v>45900</v>
      </c>
      <c r="G47" s="183">
        <v>2021</v>
      </c>
      <c r="H47" s="183">
        <v>2023</v>
      </c>
      <c r="I47" s="264" t="s">
        <v>161</v>
      </c>
      <c r="J47" s="183" t="s">
        <v>47</v>
      </c>
      <c r="K47" s="261"/>
      <c r="N47" s="11">
        <v>0.838</v>
      </c>
      <c r="AB47" s="272"/>
    </row>
    <row r="48" ht="24" hidden="1" spans="1:28">
      <c r="A48" s="292"/>
      <c r="B48" s="183">
        <v>45</v>
      </c>
      <c r="C48" s="228" t="s">
        <v>163</v>
      </c>
      <c r="D48" s="183" t="s">
        <v>164</v>
      </c>
      <c r="E48" s="183" t="s">
        <v>10</v>
      </c>
      <c r="F48" s="183">
        <v>15757</v>
      </c>
      <c r="G48" s="183">
        <v>2022</v>
      </c>
      <c r="H48" s="183">
        <v>2024</v>
      </c>
      <c r="I48" s="264" t="s">
        <v>161</v>
      </c>
      <c r="J48" s="183" t="s">
        <v>47</v>
      </c>
      <c r="K48" s="261"/>
      <c r="N48" s="11">
        <v>0.245</v>
      </c>
      <c r="AB48" s="272"/>
    </row>
    <row r="49" hidden="1" spans="1:14">
      <c r="A49" s="292"/>
      <c r="B49" s="183">
        <v>46</v>
      </c>
      <c r="C49" s="183" t="s">
        <v>168</v>
      </c>
      <c r="D49" s="183" t="s">
        <v>169</v>
      </c>
      <c r="E49" s="183" t="s">
        <v>10</v>
      </c>
      <c r="F49" s="240">
        <v>28000</v>
      </c>
      <c r="G49" s="233">
        <v>2020.12</v>
      </c>
      <c r="H49" s="233">
        <v>2022.12</v>
      </c>
      <c r="I49" s="183" t="s">
        <v>170</v>
      </c>
      <c r="J49" s="183" t="s">
        <v>47</v>
      </c>
      <c r="K49" s="261"/>
      <c r="N49" s="11">
        <v>4.2</v>
      </c>
    </row>
    <row r="50" ht="36" hidden="1" spans="1:11">
      <c r="A50" s="292"/>
      <c r="B50" s="183"/>
      <c r="C50" s="137" t="s">
        <v>1171</v>
      </c>
      <c r="D50" s="136" t="s">
        <v>1172</v>
      </c>
      <c r="E50" s="183" t="s">
        <v>10</v>
      </c>
      <c r="F50" s="249">
        <v>72800</v>
      </c>
      <c r="G50" s="183">
        <v>2021</v>
      </c>
      <c r="H50" s="183">
        <v>2023</v>
      </c>
      <c r="I50" s="137" t="s">
        <v>1173</v>
      </c>
      <c r="J50" s="183" t="s">
        <v>47</v>
      </c>
      <c r="K50" s="261"/>
    </row>
    <row r="51" hidden="1" spans="1:15">
      <c r="A51" s="292"/>
      <c r="B51" s="183">
        <v>47</v>
      </c>
      <c r="C51" s="248" t="s">
        <v>171</v>
      </c>
      <c r="D51" s="248" t="s">
        <v>172</v>
      </c>
      <c r="E51" s="248" t="s">
        <v>11</v>
      </c>
      <c r="F51" s="248" t="s">
        <v>21</v>
      </c>
      <c r="G51" s="248" t="s">
        <v>21</v>
      </c>
      <c r="H51" s="248" t="s">
        <v>21</v>
      </c>
      <c r="I51" s="248" t="s">
        <v>21</v>
      </c>
      <c r="J51" s="248" t="s">
        <v>47</v>
      </c>
      <c r="K51" s="261"/>
      <c r="O51" s="11">
        <v>2.8</v>
      </c>
    </row>
    <row r="52" hidden="1" spans="1:15">
      <c r="A52" s="292"/>
      <c r="B52" s="183">
        <v>49</v>
      </c>
      <c r="C52" s="248" t="s">
        <v>175</v>
      </c>
      <c r="D52" s="248" t="s">
        <v>176</v>
      </c>
      <c r="E52" s="248" t="s">
        <v>11</v>
      </c>
      <c r="F52" s="248" t="s">
        <v>21</v>
      </c>
      <c r="G52" s="248" t="s">
        <v>21</v>
      </c>
      <c r="H52" s="248" t="s">
        <v>21</v>
      </c>
      <c r="I52" s="248" t="s">
        <v>21</v>
      </c>
      <c r="J52" s="248" t="s">
        <v>47</v>
      </c>
      <c r="K52" s="261"/>
      <c r="O52" s="11">
        <v>8.4</v>
      </c>
    </row>
    <row r="53" hidden="1" spans="1:14">
      <c r="A53" s="292"/>
      <c r="B53" s="11">
        <v>50</v>
      </c>
      <c r="C53" s="248" t="s">
        <v>180</v>
      </c>
      <c r="D53" s="248" t="s">
        <v>181</v>
      </c>
      <c r="E53" s="248" t="s">
        <v>10</v>
      </c>
      <c r="F53" s="248" t="s">
        <v>21</v>
      </c>
      <c r="G53" s="248" t="s">
        <v>21</v>
      </c>
      <c r="H53" s="248" t="s">
        <v>21</v>
      </c>
      <c r="I53" s="248" t="s">
        <v>21</v>
      </c>
      <c r="J53" s="248" t="s">
        <v>59</v>
      </c>
      <c r="K53" s="261"/>
      <c r="N53" s="11">
        <v>11.3</v>
      </c>
    </row>
    <row r="54" s="39" customFormat="1" ht="26.25" hidden="1" customHeight="1" spans="1:31">
      <c r="A54" s="292"/>
      <c r="B54" s="11">
        <v>51</v>
      </c>
      <c r="C54" s="137" t="s">
        <v>336</v>
      </c>
      <c r="D54" s="136" t="s">
        <v>1174</v>
      </c>
      <c r="E54" s="136" t="s">
        <v>10</v>
      </c>
      <c r="F54" s="249">
        <v>49000</v>
      </c>
      <c r="G54" s="183">
        <v>2021</v>
      </c>
      <c r="H54" s="183">
        <v>2023</v>
      </c>
      <c r="I54" s="265" t="s">
        <v>1175</v>
      </c>
      <c r="J54" s="137" t="s">
        <v>59</v>
      </c>
      <c r="K54" s="266"/>
      <c r="AB54" s="276"/>
      <c r="AC54" s="198"/>
      <c r="AE54" s="198"/>
    </row>
    <row r="55" ht="24" hidden="1" spans="1:11">
      <c r="A55" s="292"/>
      <c r="B55" s="11">
        <v>52</v>
      </c>
      <c r="C55" s="248" t="s">
        <v>295</v>
      </c>
      <c r="D55" s="248" t="s">
        <v>296</v>
      </c>
      <c r="E55" s="250" t="s">
        <v>11</v>
      </c>
      <c r="F55" s="251" t="s">
        <v>21</v>
      </c>
      <c r="G55" s="248">
        <v>2021</v>
      </c>
      <c r="H55" s="248">
        <v>2023</v>
      </c>
      <c r="I55" s="248" t="s">
        <v>297</v>
      </c>
      <c r="J55" s="267" t="s">
        <v>47</v>
      </c>
      <c r="K55" s="268"/>
    </row>
    <row r="56" ht="24" hidden="1" spans="1:11">
      <c r="A56" s="292"/>
      <c r="B56" s="11">
        <v>53</v>
      </c>
      <c r="C56" s="248" t="s">
        <v>298</v>
      </c>
      <c r="D56" s="248" t="s">
        <v>299</v>
      </c>
      <c r="E56" s="250" t="s">
        <v>11</v>
      </c>
      <c r="F56" s="251" t="s">
        <v>21</v>
      </c>
      <c r="G56" s="252">
        <v>2022</v>
      </c>
      <c r="H56" s="252">
        <v>2024</v>
      </c>
      <c r="I56" s="248" t="s">
        <v>300</v>
      </c>
      <c r="J56" s="267" t="s">
        <v>59</v>
      </c>
      <c r="K56" s="268"/>
    </row>
    <row r="57" ht="24" hidden="1" spans="1:11">
      <c r="A57" s="292"/>
      <c r="B57" s="11">
        <v>54</v>
      </c>
      <c r="C57" s="248" t="s">
        <v>302</v>
      </c>
      <c r="D57" s="248" t="s">
        <v>303</v>
      </c>
      <c r="E57" s="250" t="s">
        <v>11</v>
      </c>
      <c r="F57" s="251" t="s">
        <v>21</v>
      </c>
      <c r="G57" s="252">
        <v>2022</v>
      </c>
      <c r="H57" s="252">
        <v>2024</v>
      </c>
      <c r="I57" s="248" t="s">
        <v>300</v>
      </c>
      <c r="J57" s="267" t="s">
        <v>59</v>
      </c>
      <c r="K57" s="268"/>
    </row>
    <row r="58" ht="24" hidden="1" spans="1:11">
      <c r="A58" s="292"/>
      <c r="B58" s="11">
        <v>55</v>
      </c>
      <c r="C58" s="248" t="s">
        <v>304</v>
      </c>
      <c r="D58" s="248" t="s">
        <v>299</v>
      </c>
      <c r="E58" s="250" t="s">
        <v>11</v>
      </c>
      <c r="F58" s="251" t="s">
        <v>21</v>
      </c>
      <c r="G58" s="252">
        <v>2022</v>
      </c>
      <c r="H58" s="252">
        <v>2024</v>
      </c>
      <c r="I58" s="248" t="s">
        <v>300</v>
      </c>
      <c r="J58" s="267" t="s">
        <v>59</v>
      </c>
      <c r="K58" s="268"/>
    </row>
    <row r="59" ht="24" hidden="1" spans="1:11">
      <c r="A59" s="292"/>
      <c r="B59" s="11">
        <v>56</v>
      </c>
      <c r="C59" s="248" t="s">
        <v>307</v>
      </c>
      <c r="D59" s="248" t="s">
        <v>308</v>
      </c>
      <c r="E59" s="250" t="s">
        <v>11</v>
      </c>
      <c r="F59" s="251" t="s">
        <v>21</v>
      </c>
      <c r="G59" s="252">
        <v>2022</v>
      </c>
      <c r="H59" s="252">
        <v>2024</v>
      </c>
      <c r="I59" s="248" t="s">
        <v>300</v>
      </c>
      <c r="J59" s="267" t="s">
        <v>59</v>
      </c>
      <c r="K59" s="268"/>
    </row>
    <row r="60" hidden="1" spans="1:11">
      <c r="A60" s="292"/>
      <c r="B60" s="11">
        <v>57</v>
      </c>
      <c r="C60" s="248" t="s">
        <v>309</v>
      </c>
      <c r="D60" s="250" t="s">
        <v>325</v>
      </c>
      <c r="E60" s="250" t="s">
        <v>11</v>
      </c>
      <c r="F60" s="251" t="s">
        <v>21</v>
      </c>
      <c r="G60" s="248">
        <v>2021</v>
      </c>
      <c r="H60" s="248">
        <v>2023</v>
      </c>
      <c r="I60" s="137" t="s">
        <v>311</v>
      </c>
      <c r="J60" s="267" t="s">
        <v>59</v>
      </c>
      <c r="K60" s="268"/>
    </row>
    <row r="61" ht="24" hidden="1" spans="1:11">
      <c r="A61" s="292"/>
      <c r="B61" s="11">
        <v>58</v>
      </c>
      <c r="C61" s="248" t="s">
        <v>313</v>
      </c>
      <c r="D61" s="248" t="s">
        <v>314</v>
      </c>
      <c r="E61" s="250" t="s">
        <v>11</v>
      </c>
      <c r="F61" s="251" t="s">
        <v>21</v>
      </c>
      <c r="G61" s="248">
        <v>2021</v>
      </c>
      <c r="H61" s="248">
        <v>2023</v>
      </c>
      <c r="I61" s="248" t="s">
        <v>47</v>
      </c>
      <c r="J61" s="248" t="s">
        <v>47</v>
      </c>
      <c r="K61" s="263"/>
    </row>
    <row r="62" hidden="1" spans="1:15">
      <c r="A62" s="292"/>
      <c r="B62" s="11">
        <v>59</v>
      </c>
      <c r="C62" s="257" t="s">
        <v>326</v>
      </c>
      <c r="D62" s="250" t="s">
        <v>327</v>
      </c>
      <c r="E62" s="250" t="s">
        <v>11</v>
      </c>
      <c r="F62" s="251" t="s">
        <v>21</v>
      </c>
      <c r="G62" s="251" t="s">
        <v>21</v>
      </c>
      <c r="H62" s="251" t="s">
        <v>21</v>
      </c>
      <c r="I62" s="251" t="s">
        <v>21</v>
      </c>
      <c r="J62" s="248" t="s">
        <v>59</v>
      </c>
      <c r="K62" s="263"/>
      <c r="O62" s="11">
        <v>0.6</v>
      </c>
    </row>
    <row r="63" hidden="1" spans="1:15">
      <c r="A63" s="292"/>
      <c r="B63" s="11">
        <v>60</v>
      </c>
      <c r="C63" s="257" t="s">
        <v>330</v>
      </c>
      <c r="D63" s="250" t="s">
        <v>331</v>
      </c>
      <c r="E63" s="250" t="s">
        <v>11</v>
      </c>
      <c r="F63" s="251" t="s">
        <v>21</v>
      </c>
      <c r="G63" s="251" t="s">
        <v>21</v>
      </c>
      <c r="H63" s="251" t="s">
        <v>21</v>
      </c>
      <c r="I63" s="251" t="s">
        <v>21</v>
      </c>
      <c r="J63" s="248" t="s">
        <v>47</v>
      </c>
      <c r="K63" s="263"/>
      <c r="O63" s="11">
        <v>0.5</v>
      </c>
    </row>
    <row r="64" ht="24" hidden="1" spans="1:11">
      <c r="A64" s="292"/>
      <c r="B64" s="11">
        <v>61</v>
      </c>
      <c r="C64" s="277" t="s">
        <v>182</v>
      </c>
      <c r="D64" s="277" t="s">
        <v>183</v>
      </c>
      <c r="E64" s="183" t="s">
        <v>85</v>
      </c>
      <c r="F64" s="239">
        <v>396346</v>
      </c>
      <c r="G64" s="183">
        <v>2019.8</v>
      </c>
      <c r="H64" s="183">
        <v>2021.12</v>
      </c>
      <c r="I64" s="183" t="s">
        <v>137</v>
      </c>
      <c r="J64" s="183" t="s">
        <v>121</v>
      </c>
      <c r="K64" s="261"/>
    </row>
    <row r="65" ht="36" hidden="1" spans="1:11">
      <c r="A65" s="292"/>
      <c r="B65" s="11">
        <v>62</v>
      </c>
      <c r="C65" s="277" t="s">
        <v>184</v>
      </c>
      <c r="D65" s="277" t="s">
        <v>185</v>
      </c>
      <c r="E65" s="183" t="s">
        <v>85</v>
      </c>
      <c r="F65" s="239">
        <v>127300</v>
      </c>
      <c r="G65" s="183">
        <v>2018.9</v>
      </c>
      <c r="H65" s="183">
        <v>2021.12</v>
      </c>
      <c r="I65" s="183" t="s">
        <v>137</v>
      </c>
      <c r="J65" s="183" t="s">
        <v>121</v>
      </c>
      <c r="K65" s="261"/>
    </row>
    <row r="66" ht="36" hidden="1" spans="1:14">
      <c r="A66" s="292"/>
      <c r="B66" s="11">
        <v>63</v>
      </c>
      <c r="C66" s="183" t="s">
        <v>186</v>
      </c>
      <c r="D66" s="183" t="s">
        <v>187</v>
      </c>
      <c r="E66" s="183" t="s">
        <v>10</v>
      </c>
      <c r="F66" s="239">
        <v>126449</v>
      </c>
      <c r="G66" s="183">
        <v>2020.12</v>
      </c>
      <c r="H66" s="183">
        <v>2022.12</v>
      </c>
      <c r="I66" s="183" t="s">
        <v>137</v>
      </c>
      <c r="J66" s="183" t="s">
        <v>121</v>
      </c>
      <c r="K66" s="261"/>
      <c r="N66" s="11">
        <v>3.96</v>
      </c>
    </row>
    <row r="67" ht="24" hidden="1" spans="1:11">
      <c r="A67" s="292"/>
      <c r="B67" s="11">
        <v>64</v>
      </c>
      <c r="C67" s="277" t="s">
        <v>188</v>
      </c>
      <c r="D67" s="277" t="s">
        <v>189</v>
      </c>
      <c r="E67" s="183" t="s">
        <v>85</v>
      </c>
      <c r="F67" s="239">
        <v>80500</v>
      </c>
      <c r="G67" s="183">
        <v>2018.9</v>
      </c>
      <c r="H67" s="183">
        <v>2021.6</v>
      </c>
      <c r="I67" s="183" t="s">
        <v>137</v>
      </c>
      <c r="J67" s="183" t="s">
        <v>121</v>
      </c>
      <c r="K67" s="261"/>
    </row>
    <row r="68" ht="24" hidden="1" spans="1:11">
      <c r="A68" s="292"/>
      <c r="B68" s="11">
        <v>65</v>
      </c>
      <c r="C68" s="183" t="s">
        <v>190</v>
      </c>
      <c r="D68" s="183" t="s">
        <v>191</v>
      </c>
      <c r="E68" s="183" t="s">
        <v>85</v>
      </c>
      <c r="F68" s="239">
        <v>49514</v>
      </c>
      <c r="G68" s="183" t="s">
        <v>192</v>
      </c>
      <c r="H68" s="183" t="s">
        <v>193</v>
      </c>
      <c r="I68" s="183" t="s">
        <v>137</v>
      </c>
      <c r="J68" s="183" t="s">
        <v>121</v>
      </c>
      <c r="K68" s="261"/>
    </row>
    <row r="69" ht="24" hidden="1" spans="1:11">
      <c r="A69" s="292"/>
      <c r="B69" s="11">
        <v>66</v>
      </c>
      <c r="C69" s="277" t="s">
        <v>194</v>
      </c>
      <c r="D69" s="277" t="s">
        <v>195</v>
      </c>
      <c r="E69" s="183" t="s">
        <v>85</v>
      </c>
      <c r="F69" s="239">
        <v>46500</v>
      </c>
      <c r="G69" s="183">
        <v>2018.9</v>
      </c>
      <c r="H69" s="183">
        <v>2021.9</v>
      </c>
      <c r="I69" s="183" t="s">
        <v>137</v>
      </c>
      <c r="J69" s="183" t="s">
        <v>121</v>
      </c>
      <c r="K69" s="261"/>
    </row>
    <row r="70" ht="36" hidden="1" spans="1:11">
      <c r="A70" s="292"/>
      <c r="B70" s="11">
        <v>67</v>
      </c>
      <c r="C70" s="277" t="s">
        <v>196</v>
      </c>
      <c r="D70" s="277" t="s">
        <v>197</v>
      </c>
      <c r="E70" s="183" t="s">
        <v>85</v>
      </c>
      <c r="F70" s="239">
        <v>31000</v>
      </c>
      <c r="G70" s="183">
        <v>2020.8</v>
      </c>
      <c r="H70" s="183">
        <v>2022.12</v>
      </c>
      <c r="I70" s="183" t="s">
        <v>137</v>
      </c>
      <c r="J70" s="183" t="s">
        <v>121</v>
      </c>
      <c r="K70" s="261"/>
    </row>
    <row r="71" ht="24" hidden="1" spans="1:11">
      <c r="A71" s="292"/>
      <c r="B71" s="11">
        <v>68</v>
      </c>
      <c r="C71" s="248" t="s">
        <v>177</v>
      </c>
      <c r="D71" s="248" t="s">
        <v>178</v>
      </c>
      <c r="E71" s="248" t="s">
        <v>11</v>
      </c>
      <c r="F71" s="248" t="s">
        <v>21</v>
      </c>
      <c r="G71" s="248" t="s">
        <v>21</v>
      </c>
      <c r="H71" s="248" t="s">
        <v>21</v>
      </c>
      <c r="I71" s="248" t="s">
        <v>21</v>
      </c>
      <c r="J71" s="248" t="s">
        <v>179</v>
      </c>
      <c r="K71" s="261"/>
    </row>
    <row r="72" ht="24" hidden="1" spans="1:11">
      <c r="A72" s="292"/>
      <c r="B72" s="11">
        <v>69</v>
      </c>
      <c r="C72" s="183" t="s">
        <v>198</v>
      </c>
      <c r="D72" s="183" t="s">
        <v>199</v>
      </c>
      <c r="E72" s="183" t="s">
        <v>85</v>
      </c>
      <c r="F72" s="183">
        <v>40200</v>
      </c>
      <c r="G72" s="183">
        <v>2020.12</v>
      </c>
      <c r="H72" s="183">
        <v>2022.12</v>
      </c>
      <c r="I72" s="183" t="s">
        <v>200</v>
      </c>
      <c r="J72" s="183" t="s">
        <v>110</v>
      </c>
      <c r="K72" s="261"/>
    </row>
    <row r="73" ht="24" hidden="1" spans="1:28">
      <c r="A73" s="292"/>
      <c r="B73" s="11">
        <v>70</v>
      </c>
      <c r="C73" s="228" t="s">
        <v>201</v>
      </c>
      <c r="D73" s="228" t="s">
        <v>202</v>
      </c>
      <c r="E73" s="228" t="s">
        <v>10</v>
      </c>
      <c r="F73" s="183">
        <v>59600</v>
      </c>
      <c r="G73" s="233">
        <v>2020.9</v>
      </c>
      <c r="H73" s="233" t="s">
        <v>203</v>
      </c>
      <c r="I73" s="183" t="s">
        <v>200</v>
      </c>
      <c r="J73" s="183" t="s">
        <v>110</v>
      </c>
      <c r="K73" s="261"/>
      <c r="N73" s="11">
        <v>4.41</v>
      </c>
      <c r="AB73" s="275"/>
    </row>
    <row r="74" ht="24" hidden="1" spans="1:14">
      <c r="A74" s="292"/>
      <c r="B74" s="11">
        <v>71</v>
      </c>
      <c r="C74" s="228" t="s">
        <v>204</v>
      </c>
      <c r="D74" s="228" t="s">
        <v>205</v>
      </c>
      <c r="E74" s="228" t="s">
        <v>10</v>
      </c>
      <c r="F74" s="278">
        <v>25000</v>
      </c>
      <c r="G74" s="184">
        <v>2023</v>
      </c>
      <c r="H74" s="245" t="s">
        <v>206</v>
      </c>
      <c r="I74" s="84" t="s">
        <v>207</v>
      </c>
      <c r="J74" s="183" t="s">
        <v>110</v>
      </c>
      <c r="K74" s="261"/>
      <c r="N74" s="11">
        <v>2.2</v>
      </c>
    </row>
    <row r="75" ht="29.1" hidden="1" customHeight="1" spans="1:28">
      <c r="A75" s="292"/>
      <c r="B75" s="11">
        <v>72</v>
      </c>
      <c r="C75" s="228" t="s">
        <v>208</v>
      </c>
      <c r="D75" s="228" t="s">
        <v>209</v>
      </c>
      <c r="E75" s="228" t="s">
        <v>10</v>
      </c>
      <c r="F75" s="183">
        <v>16000</v>
      </c>
      <c r="G75" s="183">
        <v>2022</v>
      </c>
      <c r="H75" s="183">
        <v>2023</v>
      </c>
      <c r="I75" s="84" t="s">
        <v>207</v>
      </c>
      <c r="J75" s="183" t="s">
        <v>110</v>
      </c>
      <c r="K75" s="183" t="s">
        <v>110</v>
      </c>
      <c r="L75" s="183" t="s">
        <v>110</v>
      </c>
      <c r="M75" s="183" t="s">
        <v>110</v>
      </c>
      <c r="N75" s="183" t="s">
        <v>110</v>
      </c>
      <c r="O75" s="183" t="s">
        <v>110</v>
      </c>
      <c r="P75" s="183" t="s">
        <v>110</v>
      </c>
      <c r="Q75" s="183" t="s">
        <v>110</v>
      </c>
      <c r="R75" s="183" t="s">
        <v>110</v>
      </c>
      <c r="S75" s="183" t="s">
        <v>110</v>
      </c>
      <c r="T75" s="183" t="s">
        <v>110</v>
      </c>
      <c r="U75" s="183" t="s">
        <v>110</v>
      </c>
      <c r="V75" s="183" t="s">
        <v>110</v>
      </c>
      <c r="W75" s="183" t="s">
        <v>110</v>
      </c>
      <c r="X75" s="183" t="s">
        <v>110</v>
      </c>
      <c r="Y75" s="183" t="s">
        <v>110</v>
      </c>
      <c r="Z75" s="183" t="s">
        <v>110</v>
      </c>
      <c r="AA75" s="274" t="s">
        <v>110</v>
      </c>
      <c r="AB75" s="275"/>
    </row>
    <row r="76" ht="24" hidden="1" spans="1:14">
      <c r="A76" s="292"/>
      <c r="B76" s="11">
        <v>73</v>
      </c>
      <c r="C76" s="228" t="s">
        <v>210</v>
      </c>
      <c r="D76" s="228" t="s">
        <v>211</v>
      </c>
      <c r="E76" s="228" t="s">
        <v>10</v>
      </c>
      <c r="F76" s="278">
        <v>13000</v>
      </c>
      <c r="G76" s="184">
        <v>2024.6</v>
      </c>
      <c r="H76" s="245" t="s">
        <v>212</v>
      </c>
      <c r="I76" s="84" t="s">
        <v>213</v>
      </c>
      <c r="J76" s="183" t="s">
        <v>110</v>
      </c>
      <c r="K76" s="261"/>
      <c r="N76" s="11">
        <v>0.9</v>
      </c>
    </row>
    <row r="77" ht="24" hidden="1" spans="1:14">
      <c r="A77" s="292"/>
      <c r="B77" s="11">
        <v>74</v>
      </c>
      <c r="C77" s="228" t="s">
        <v>214</v>
      </c>
      <c r="D77" s="228" t="s">
        <v>215</v>
      </c>
      <c r="E77" s="228" t="s">
        <v>10</v>
      </c>
      <c r="F77" s="278">
        <v>6000</v>
      </c>
      <c r="G77" s="184">
        <v>2022.6</v>
      </c>
      <c r="H77" s="245" t="s">
        <v>216</v>
      </c>
      <c r="I77" s="84" t="s">
        <v>213</v>
      </c>
      <c r="J77" s="183" t="s">
        <v>110</v>
      </c>
      <c r="K77" s="261"/>
      <c r="N77" s="11">
        <v>0.5</v>
      </c>
    </row>
    <row r="78" ht="24" hidden="1" spans="1:14">
      <c r="A78" s="292"/>
      <c r="B78" s="11">
        <v>75</v>
      </c>
      <c r="C78" s="228" t="s">
        <v>217</v>
      </c>
      <c r="D78" s="228" t="s">
        <v>218</v>
      </c>
      <c r="E78" s="228" t="s">
        <v>10</v>
      </c>
      <c r="F78" s="239">
        <v>60000</v>
      </c>
      <c r="G78" s="184" t="s">
        <v>21</v>
      </c>
      <c r="H78" s="245" t="s">
        <v>21</v>
      </c>
      <c r="I78" s="183" t="s">
        <v>219</v>
      </c>
      <c r="J78" s="183" t="s">
        <v>110</v>
      </c>
      <c r="K78" s="261"/>
      <c r="N78" s="11">
        <v>4.5</v>
      </c>
    </row>
    <row r="79" ht="36" hidden="1" spans="1:28">
      <c r="A79" s="292"/>
      <c r="B79" s="11">
        <v>76</v>
      </c>
      <c r="C79" s="824" t="s">
        <v>340</v>
      </c>
      <c r="D79" s="136" t="s">
        <v>341</v>
      </c>
      <c r="E79" s="136" t="s">
        <v>10</v>
      </c>
      <c r="F79" s="243">
        <v>33385</v>
      </c>
      <c r="G79" s="243" t="s">
        <v>21</v>
      </c>
      <c r="H79" s="243" t="s">
        <v>21</v>
      </c>
      <c r="I79" s="137" t="s">
        <v>219</v>
      </c>
      <c r="J79" s="137" t="s">
        <v>110</v>
      </c>
      <c r="K79" s="137" t="s">
        <v>110</v>
      </c>
      <c r="L79" s="137" t="s">
        <v>110</v>
      </c>
      <c r="M79" s="137" t="s">
        <v>110</v>
      </c>
      <c r="N79" s="137" t="s">
        <v>110</v>
      </c>
      <c r="O79" s="137" t="s">
        <v>110</v>
      </c>
      <c r="P79" s="137" t="s">
        <v>110</v>
      </c>
      <c r="Q79" s="137" t="s">
        <v>110</v>
      </c>
      <c r="R79" s="137" t="s">
        <v>110</v>
      </c>
      <c r="S79" s="137" t="s">
        <v>110</v>
      </c>
      <c r="T79" s="137" t="s">
        <v>110</v>
      </c>
      <c r="U79" s="137" t="s">
        <v>110</v>
      </c>
      <c r="V79" s="137" t="s">
        <v>110</v>
      </c>
      <c r="W79" s="137" t="s">
        <v>110</v>
      </c>
      <c r="X79" s="137" t="s">
        <v>110</v>
      </c>
      <c r="Y79" s="137" t="s">
        <v>110</v>
      </c>
      <c r="Z79" s="137" t="s">
        <v>110</v>
      </c>
      <c r="AA79" s="214" t="s">
        <v>110</v>
      </c>
      <c r="AB79" s="273"/>
    </row>
    <row r="80" ht="33" hidden="1" customHeight="1" spans="1:28">
      <c r="A80" s="292"/>
      <c r="B80" s="11">
        <v>77</v>
      </c>
      <c r="C80" s="136" t="s">
        <v>220</v>
      </c>
      <c r="D80" s="280" t="s">
        <v>221</v>
      </c>
      <c r="E80" s="136" t="s">
        <v>85</v>
      </c>
      <c r="F80" s="281">
        <v>17572</v>
      </c>
      <c r="G80" s="281">
        <v>2020.9</v>
      </c>
      <c r="H80" s="281">
        <v>2021.12</v>
      </c>
      <c r="I80" s="183" t="s">
        <v>149</v>
      </c>
      <c r="J80" s="183" t="s">
        <v>34</v>
      </c>
      <c r="K80" s="183" t="s">
        <v>34</v>
      </c>
      <c r="L80" s="183" t="s">
        <v>34</v>
      </c>
      <c r="M80" s="183" t="s">
        <v>34</v>
      </c>
      <c r="N80" s="183" t="s">
        <v>34</v>
      </c>
      <c r="O80" s="183" t="s">
        <v>34</v>
      </c>
      <c r="P80" s="183" t="s">
        <v>34</v>
      </c>
      <c r="Q80" s="183" t="s">
        <v>34</v>
      </c>
      <c r="R80" s="183" t="s">
        <v>34</v>
      </c>
      <c r="S80" s="183" t="s">
        <v>34</v>
      </c>
      <c r="T80" s="183" t="s">
        <v>34</v>
      </c>
      <c r="U80" s="183" t="s">
        <v>34</v>
      </c>
      <c r="V80" s="183" t="s">
        <v>34</v>
      </c>
      <c r="W80" s="183" t="s">
        <v>34</v>
      </c>
      <c r="X80" s="183" t="s">
        <v>34</v>
      </c>
      <c r="Y80" s="183" t="s">
        <v>34</v>
      </c>
      <c r="Z80" s="183" t="s">
        <v>34</v>
      </c>
      <c r="AA80" s="274" t="s">
        <v>34</v>
      </c>
      <c r="AB80" s="275"/>
    </row>
    <row r="81" ht="24" hidden="1" spans="1:14">
      <c r="A81" s="292"/>
      <c r="B81" s="11">
        <v>78</v>
      </c>
      <c r="C81" s="183" t="s">
        <v>222</v>
      </c>
      <c r="D81" s="228" t="s">
        <v>223</v>
      </c>
      <c r="E81" s="228" t="s">
        <v>10</v>
      </c>
      <c r="F81" s="239">
        <v>4950</v>
      </c>
      <c r="G81" s="183">
        <v>2021</v>
      </c>
      <c r="H81" s="183">
        <v>2022</v>
      </c>
      <c r="I81" s="183" t="s">
        <v>37</v>
      </c>
      <c r="J81" s="183" t="s">
        <v>224</v>
      </c>
      <c r="K81" s="261"/>
      <c r="N81" s="11">
        <v>0.51</v>
      </c>
    </row>
    <row r="82" ht="36" hidden="1" spans="1:15">
      <c r="A82" s="292"/>
      <c r="B82" s="11">
        <v>79</v>
      </c>
      <c r="C82" s="183" t="s">
        <v>225</v>
      </c>
      <c r="D82" s="183" t="s">
        <v>226</v>
      </c>
      <c r="E82" s="228" t="s">
        <v>11</v>
      </c>
      <c r="F82" s="237">
        <v>160000</v>
      </c>
      <c r="G82" s="183" t="s">
        <v>21</v>
      </c>
      <c r="H82" s="183" t="s">
        <v>21</v>
      </c>
      <c r="I82" s="183" t="s">
        <v>21</v>
      </c>
      <c r="J82" s="183" t="s">
        <v>23</v>
      </c>
      <c r="K82" s="261"/>
      <c r="O82" s="11">
        <v>18.1</v>
      </c>
    </row>
    <row r="83" ht="36" hidden="1" spans="1:29">
      <c r="A83" s="292"/>
      <c r="B83" s="11">
        <v>80</v>
      </c>
      <c r="C83" s="183" t="s">
        <v>227</v>
      </c>
      <c r="D83" s="183" t="s">
        <v>228</v>
      </c>
      <c r="E83" s="228" t="s">
        <v>11</v>
      </c>
      <c r="F83" s="237">
        <v>70000</v>
      </c>
      <c r="G83" s="183">
        <v>2024.6</v>
      </c>
      <c r="H83" s="183">
        <v>2028.6</v>
      </c>
      <c r="I83" s="183" t="s">
        <v>21</v>
      </c>
      <c r="J83" s="183" t="s">
        <v>24</v>
      </c>
      <c r="K83" s="261"/>
      <c r="O83" s="11">
        <v>22.4</v>
      </c>
      <c r="AB83" s="275"/>
      <c r="AC83" s="310"/>
    </row>
    <row r="84" ht="24" hidden="1" spans="1:14">
      <c r="A84" s="292"/>
      <c r="B84" s="11">
        <v>81</v>
      </c>
      <c r="C84" s="183" t="s">
        <v>230</v>
      </c>
      <c r="D84" s="228" t="s">
        <v>231</v>
      </c>
      <c r="E84" s="228" t="s">
        <v>10</v>
      </c>
      <c r="F84" s="239">
        <v>53462.51</v>
      </c>
      <c r="G84" s="183">
        <v>2020.12</v>
      </c>
      <c r="H84" s="233">
        <v>2023.12</v>
      </c>
      <c r="I84" s="183" t="s">
        <v>232</v>
      </c>
      <c r="J84" s="183" t="s">
        <v>24</v>
      </c>
      <c r="K84" s="261"/>
      <c r="N84" s="11">
        <v>4.545</v>
      </c>
    </row>
    <row r="85" ht="48" hidden="1" spans="1:28">
      <c r="A85" s="292"/>
      <c r="B85" s="11">
        <v>82</v>
      </c>
      <c r="C85" s="183" t="s">
        <v>233</v>
      </c>
      <c r="D85" s="137" t="s">
        <v>234</v>
      </c>
      <c r="E85" s="136" t="s">
        <v>10</v>
      </c>
      <c r="F85" s="243">
        <v>8197</v>
      </c>
      <c r="G85" s="281">
        <v>2021.08</v>
      </c>
      <c r="H85" s="281">
        <v>2022.09</v>
      </c>
      <c r="I85" s="183" t="s">
        <v>149</v>
      </c>
      <c r="J85" s="183" t="s">
        <v>34</v>
      </c>
      <c r="K85" s="183" t="s">
        <v>34</v>
      </c>
      <c r="L85" s="183" t="s">
        <v>34</v>
      </c>
      <c r="M85" s="183" t="s">
        <v>34</v>
      </c>
      <c r="N85" s="183" t="s">
        <v>34</v>
      </c>
      <c r="O85" s="183" t="s">
        <v>34</v>
      </c>
      <c r="P85" s="183" t="s">
        <v>34</v>
      </c>
      <c r="Q85" s="183" t="s">
        <v>34</v>
      </c>
      <c r="R85" s="183" t="s">
        <v>34</v>
      </c>
      <c r="S85" s="183" t="s">
        <v>34</v>
      </c>
      <c r="T85" s="183" t="s">
        <v>34</v>
      </c>
      <c r="U85" s="183" t="s">
        <v>34</v>
      </c>
      <c r="V85" s="183" t="s">
        <v>34</v>
      </c>
      <c r="W85" s="183" t="s">
        <v>34</v>
      </c>
      <c r="X85" s="183" t="s">
        <v>34</v>
      </c>
      <c r="Y85" s="183" t="s">
        <v>34</v>
      </c>
      <c r="Z85" s="183" t="s">
        <v>34</v>
      </c>
      <c r="AA85" s="274" t="s">
        <v>34</v>
      </c>
      <c r="AB85" s="275"/>
    </row>
    <row r="86" ht="24" hidden="1" spans="1:11">
      <c r="A86" s="292"/>
      <c r="B86" s="11">
        <v>83</v>
      </c>
      <c r="C86" s="183" t="s">
        <v>235</v>
      </c>
      <c r="D86" s="228" t="s">
        <v>236</v>
      </c>
      <c r="E86" s="228" t="s">
        <v>85</v>
      </c>
      <c r="F86" s="239">
        <v>15000</v>
      </c>
      <c r="G86" s="183">
        <v>2020.03</v>
      </c>
      <c r="H86" s="183">
        <v>2021.12</v>
      </c>
      <c r="I86" s="183" t="s">
        <v>37</v>
      </c>
      <c r="J86" s="183" t="s">
        <v>38</v>
      </c>
      <c r="K86" s="261"/>
    </row>
    <row r="87" ht="36" hidden="1" spans="1:11">
      <c r="A87" s="292"/>
      <c r="B87" s="11">
        <v>84</v>
      </c>
      <c r="C87" s="228" t="s">
        <v>237</v>
      </c>
      <c r="D87" s="228" t="s">
        <v>238</v>
      </c>
      <c r="E87" s="228" t="s">
        <v>85</v>
      </c>
      <c r="F87" s="239">
        <v>13000</v>
      </c>
      <c r="G87" s="183">
        <v>2020.06</v>
      </c>
      <c r="H87" s="183">
        <v>2021.06</v>
      </c>
      <c r="I87" s="183" t="s">
        <v>37</v>
      </c>
      <c r="J87" s="183" t="s">
        <v>38</v>
      </c>
      <c r="K87" s="261"/>
    </row>
    <row r="88" ht="24" hidden="1" spans="1:11">
      <c r="A88" s="292"/>
      <c r="B88" s="11">
        <v>85</v>
      </c>
      <c r="C88" s="183" t="s">
        <v>239</v>
      </c>
      <c r="D88" s="228" t="s">
        <v>240</v>
      </c>
      <c r="E88" s="228" t="s">
        <v>85</v>
      </c>
      <c r="F88" s="239">
        <v>3000</v>
      </c>
      <c r="G88" s="183">
        <v>2020.08</v>
      </c>
      <c r="H88" s="183">
        <v>2021.03</v>
      </c>
      <c r="I88" s="183" t="s">
        <v>37</v>
      </c>
      <c r="J88" s="183" t="s">
        <v>38</v>
      </c>
      <c r="K88" s="261"/>
    </row>
    <row r="89" hidden="1" spans="1:15">
      <c r="A89" s="292"/>
      <c r="B89" s="11">
        <v>86</v>
      </c>
      <c r="C89" s="248" t="s">
        <v>241</v>
      </c>
      <c r="D89" s="250" t="s">
        <v>242</v>
      </c>
      <c r="E89" s="250" t="s">
        <v>11</v>
      </c>
      <c r="F89" s="248" t="s">
        <v>21</v>
      </c>
      <c r="G89" s="248" t="s">
        <v>21</v>
      </c>
      <c r="H89" s="248" t="s">
        <v>21</v>
      </c>
      <c r="I89" s="248" t="s">
        <v>243</v>
      </c>
      <c r="J89" s="248" t="s">
        <v>54</v>
      </c>
      <c r="K89" s="261"/>
      <c r="O89" s="11">
        <v>10.5</v>
      </c>
    </row>
    <row r="90" ht="36" hidden="1" spans="1:14">
      <c r="A90" s="292"/>
      <c r="B90" s="11">
        <v>87</v>
      </c>
      <c r="C90" s="183" t="s">
        <v>244</v>
      </c>
      <c r="D90" s="183" t="s">
        <v>245</v>
      </c>
      <c r="E90" s="228" t="s">
        <v>10</v>
      </c>
      <c r="F90" s="239">
        <v>540000</v>
      </c>
      <c r="G90" s="286">
        <v>2021.12</v>
      </c>
      <c r="H90" s="183" t="s">
        <v>246</v>
      </c>
      <c r="I90" s="183" t="s">
        <v>247</v>
      </c>
      <c r="J90" s="183" t="s">
        <v>248</v>
      </c>
      <c r="K90" s="261"/>
      <c r="N90" s="11">
        <v>52.373</v>
      </c>
    </row>
    <row r="91" ht="36" hidden="1" spans="1:14">
      <c r="A91" s="292"/>
      <c r="B91" s="11">
        <v>88</v>
      </c>
      <c r="C91" s="183" t="s">
        <v>249</v>
      </c>
      <c r="D91" s="183" t="s">
        <v>250</v>
      </c>
      <c r="E91" s="228" t="s">
        <v>10</v>
      </c>
      <c r="F91" s="239">
        <v>68100</v>
      </c>
      <c r="G91" s="183">
        <v>2021.5</v>
      </c>
      <c r="H91" s="183">
        <v>2023.5</v>
      </c>
      <c r="I91" s="183" t="s">
        <v>247</v>
      </c>
      <c r="J91" s="183" t="s">
        <v>248</v>
      </c>
      <c r="K91" s="261"/>
      <c r="N91" s="11">
        <v>7.31</v>
      </c>
    </row>
    <row r="92" ht="24" hidden="1" spans="1:11">
      <c r="A92" s="292"/>
      <c r="B92" s="11">
        <v>89</v>
      </c>
      <c r="C92" s="183" t="s">
        <v>251</v>
      </c>
      <c r="D92" s="183" t="s">
        <v>252</v>
      </c>
      <c r="E92" s="228" t="s">
        <v>85</v>
      </c>
      <c r="F92" s="240">
        <v>50000</v>
      </c>
      <c r="G92" s="244">
        <v>44348</v>
      </c>
      <c r="H92" s="245" t="s">
        <v>253</v>
      </c>
      <c r="I92" s="183" t="s">
        <v>247</v>
      </c>
      <c r="J92" s="183" t="s">
        <v>248</v>
      </c>
      <c r="K92" s="261"/>
    </row>
    <row r="93" ht="36" hidden="1" spans="1:14">
      <c r="A93" s="292"/>
      <c r="B93" s="11">
        <v>90</v>
      </c>
      <c r="C93" s="183" t="s">
        <v>254</v>
      </c>
      <c r="D93" s="183" t="s">
        <v>255</v>
      </c>
      <c r="E93" s="228" t="s">
        <v>10</v>
      </c>
      <c r="F93" s="239">
        <v>31700</v>
      </c>
      <c r="G93" s="183">
        <v>2019.6</v>
      </c>
      <c r="H93" s="183">
        <v>2022.12</v>
      </c>
      <c r="I93" s="183" t="s">
        <v>247</v>
      </c>
      <c r="J93" s="183" t="s">
        <v>248</v>
      </c>
      <c r="K93" s="261"/>
      <c r="N93" s="11">
        <v>2.2</v>
      </c>
    </row>
    <row r="94" ht="36" hidden="1" spans="1:14">
      <c r="A94" s="292"/>
      <c r="B94" s="11">
        <v>91</v>
      </c>
      <c r="C94" s="183" t="s">
        <v>256</v>
      </c>
      <c r="D94" s="183" t="s">
        <v>257</v>
      </c>
      <c r="E94" s="228" t="s">
        <v>10</v>
      </c>
      <c r="F94" s="239">
        <v>30000</v>
      </c>
      <c r="G94" s="241">
        <v>45444</v>
      </c>
      <c r="H94" s="241">
        <v>45992</v>
      </c>
      <c r="I94" s="183" t="s">
        <v>247</v>
      </c>
      <c r="J94" s="183" t="s">
        <v>248</v>
      </c>
      <c r="K94" s="261"/>
      <c r="N94" s="11">
        <v>6</v>
      </c>
    </row>
    <row r="95" ht="24" hidden="1" spans="1:14">
      <c r="A95" s="292"/>
      <c r="B95" s="11">
        <v>92</v>
      </c>
      <c r="C95" s="183" t="s">
        <v>258</v>
      </c>
      <c r="D95" s="183" t="s">
        <v>259</v>
      </c>
      <c r="E95" s="228" t="s">
        <v>10</v>
      </c>
      <c r="F95" s="239">
        <v>20000</v>
      </c>
      <c r="G95" s="183">
        <v>2021.12</v>
      </c>
      <c r="H95" s="183">
        <v>2024.12</v>
      </c>
      <c r="I95" s="183" t="s">
        <v>247</v>
      </c>
      <c r="J95" s="183" t="s">
        <v>248</v>
      </c>
      <c r="K95" s="261"/>
      <c r="N95" s="11">
        <v>0.8</v>
      </c>
    </row>
    <row r="96" ht="24" hidden="1" spans="1:14">
      <c r="A96" s="292"/>
      <c r="B96" s="11">
        <v>93</v>
      </c>
      <c r="C96" s="183" t="s">
        <v>275</v>
      </c>
      <c r="D96" s="228" t="s">
        <v>276</v>
      </c>
      <c r="E96" s="228" t="s">
        <v>10</v>
      </c>
      <c r="F96" s="239">
        <v>40000</v>
      </c>
      <c r="G96" s="233" t="s">
        <v>21</v>
      </c>
      <c r="H96" s="233" t="s">
        <v>21</v>
      </c>
      <c r="I96" s="183" t="s">
        <v>277</v>
      </c>
      <c r="J96" s="233" t="s">
        <v>278</v>
      </c>
      <c r="K96" s="305"/>
      <c r="N96" s="11">
        <v>6</v>
      </c>
    </row>
    <row r="97" ht="24" hidden="1" spans="1:14">
      <c r="A97" s="292"/>
      <c r="B97" s="11">
        <v>94</v>
      </c>
      <c r="C97" s="183" t="s">
        <v>279</v>
      </c>
      <c r="D97" s="228" t="s">
        <v>280</v>
      </c>
      <c r="E97" s="228" t="s">
        <v>10</v>
      </c>
      <c r="F97" s="239">
        <v>30000</v>
      </c>
      <c r="G97" s="233" t="s">
        <v>21</v>
      </c>
      <c r="H97" s="233" t="s">
        <v>21</v>
      </c>
      <c r="I97" s="183" t="s">
        <v>277</v>
      </c>
      <c r="J97" s="233" t="s">
        <v>278</v>
      </c>
      <c r="K97" s="305"/>
      <c r="N97" s="11">
        <v>4</v>
      </c>
    </row>
    <row r="98" hidden="1" spans="1:11">
      <c r="A98" s="292"/>
      <c r="B98" s="11">
        <v>95</v>
      </c>
      <c r="C98" s="233" t="s">
        <v>281</v>
      </c>
      <c r="D98" s="288" t="s">
        <v>282</v>
      </c>
      <c r="E98" s="228" t="s">
        <v>10</v>
      </c>
      <c r="F98" s="239">
        <v>20000</v>
      </c>
      <c r="G98" s="233" t="s">
        <v>21</v>
      </c>
      <c r="H98" s="233" t="s">
        <v>21</v>
      </c>
      <c r="I98" s="183" t="s">
        <v>277</v>
      </c>
      <c r="J98" s="233" t="s">
        <v>278</v>
      </c>
      <c r="K98" s="305"/>
    </row>
    <row r="99" ht="24" hidden="1" spans="1:14">
      <c r="A99" s="292"/>
      <c r="B99" s="11">
        <v>96</v>
      </c>
      <c r="C99" s="183" t="s">
        <v>283</v>
      </c>
      <c r="D99" s="228" t="s">
        <v>284</v>
      </c>
      <c r="E99" s="228" t="s">
        <v>10</v>
      </c>
      <c r="F99" s="239">
        <v>7500</v>
      </c>
      <c r="G99" s="233" t="s">
        <v>21</v>
      </c>
      <c r="H99" s="233" t="s">
        <v>21</v>
      </c>
      <c r="I99" s="183" t="s">
        <v>277</v>
      </c>
      <c r="J99" s="233" t="s">
        <v>278</v>
      </c>
      <c r="K99" s="305"/>
      <c r="N99" s="11">
        <v>1.5</v>
      </c>
    </row>
    <row r="100" ht="24" hidden="1" spans="1:14">
      <c r="A100" s="292"/>
      <c r="B100" s="11">
        <v>97</v>
      </c>
      <c r="C100" s="183" t="s">
        <v>285</v>
      </c>
      <c r="D100" s="228" t="s">
        <v>286</v>
      </c>
      <c r="E100" s="228" t="s">
        <v>10</v>
      </c>
      <c r="F100" s="239">
        <v>4500</v>
      </c>
      <c r="G100" s="233" t="s">
        <v>21</v>
      </c>
      <c r="H100" s="233" t="s">
        <v>21</v>
      </c>
      <c r="I100" s="183" t="s">
        <v>277</v>
      </c>
      <c r="J100" s="233" t="s">
        <v>278</v>
      </c>
      <c r="K100" s="305"/>
      <c r="N100" s="11">
        <v>0.9</v>
      </c>
    </row>
    <row r="101" ht="24" hidden="1" spans="1:11">
      <c r="A101" s="292"/>
      <c r="B101" s="11">
        <v>98</v>
      </c>
      <c r="C101" s="183" t="s">
        <v>287</v>
      </c>
      <c r="D101" s="228" t="s">
        <v>288</v>
      </c>
      <c r="E101" s="228" t="s">
        <v>11</v>
      </c>
      <c r="F101" s="239">
        <v>5000</v>
      </c>
      <c r="G101" s="233" t="s">
        <v>21</v>
      </c>
      <c r="H101" s="233" t="s">
        <v>21</v>
      </c>
      <c r="I101" s="183" t="s">
        <v>277</v>
      </c>
      <c r="J101" s="233" t="s">
        <v>278</v>
      </c>
      <c r="K101" s="305"/>
    </row>
    <row r="102" ht="24" hidden="1" spans="1:15">
      <c r="A102" s="292"/>
      <c r="B102" s="11">
        <v>99</v>
      </c>
      <c r="C102" s="183" t="s">
        <v>289</v>
      </c>
      <c r="D102" s="228" t="s">
        <v>290</v>
      </c>
      <c r="E102" s="228" t="s">
        <v>11</v>
      </c>
      <c r="F102" s="239">
        <v>4500</v>
      </c>
      <c r="G102" s="233" t="s">
        <v>21</v>
      </c>
      <c r="H102" s="233" t="s">
        <v>21</v>
      </c>
      <c r="I102" s="183" t="s">
        <v>277</v>
      </c>
      <c r="J102" s="233" t="s">
        <v>278</v>
      </c>
      <c r="K102" s="305"/>
      <c r="O102" s="11">
        <v>0.7</v>
      </c>
    </row>
    <row r="103" ht="24" hidden="1" spans="1:11">
      <c r="A103" s="292"/>
      <c r="B103" s="11">
        <v>100</v>
      </c>
      <c r="C103" s="183" t="s">
        <v>291</v>
      </c>
      <c r="D103" s="228" t="s">
        <v>292</v>
      </c>
      <c r="E103" s="228" t="s">
        <v>11</v>
      </c>
      <c r="F103" s="239">
        <v>5000</v>
      </c>
      <c r="G103" s="233" t="s">
        <v>21</v>
      </c>
      <c r="H103" s="233" t="s">
        <v>21</v>
      </c>
      <c r="I103" s="183" t="s">
        <v>277</v>
      </c>
      <c r="J103" s="233" t="s">
        <v>278</v>
      </c>
      <c r="K103" s="305"/>
    </row>
    <row r="104" ht="24" hidden="1" spans="1:11">
      <c r="A104" s="292"/>
      <c r="B104" s="11">
        <v>101</v>
      </c>
      <c r="C104" s="183" t="s">
        <v>293</v>
      </c>
      <c r="D104" s="228" t="s">
        <v>294</v>
      </c>
      <c r="E104" s="228" t="s">
        <v>11</v>
      </c>
      <c r="F104" s="239">
        <v>2500</v>
      </c>
      <c r="G104" s="233" t="s">
        <v>21</v>
      </c>
      <c r="H104" s="233" t="s">
        <v>21</v>
      </c>
      <c r="I104" s="183" t="s">
        <v>277</v>
      </c>
      <c r="J104" s="233" t="s">
        <v>278</v>
      </c>
      <c r="K104" s="305"/>
    </row>
    <row r="105" ht="36" hidden="1" spans="1:16">
      <c r="A105" s="292" t="s">
        <v>1176</v>
      </c>
      <c r="B105" s="183">
        <v>106</v>
      </c>
      <c r="C105" s="183" t="s">
        <v>345</v>
      </c>
      <c r="D105" s="183" t="s">
        <v>346</v>
      </c>
      <c r="E105" s="228" t="s">
        <v>10</v>
      </c>
      <c r="F105" s="239">
        <v>64642</v>
      </c>
      <c r="G105" s="137">
        <v>2021.1</v>
      </c>
      <c r="H105" s="137">
        <v>2023.6</v>
      </c>
      <c r="I105" s="183" t="s">
        <v>347</v>
      </c>
      <c r="J105" s="137" t="s">
        <v>110</v>
      </c>
      <c r="P105" s="11">
        <v>8.38</v>
      </c>
    </row>
    <row r="106" ht="96" hidden="1" spans="1:28">
      <c r="A106" s="292"/>
      <c r="B106" s="183">
        <v>107</v>
      </c>
      <c r="C106" s="183" t="s">
        <v>348</v>
      </c>
      <c r="D106" s="228" t="s">
        <v>349</v>
      </c>
      <c r="E106" s="240" t="s">
        <v>10</v>
      </c>
      <c r="F106" s="197">
        <v>27036</v>
      </c>
      <c r="G106" s="247" t="s">
        <v>350</v>
      </c>
      <c r="H106" s="287">
        <v>2023.12</v>
      </c>
      <c r="I106" s="84" t="s">
        <v>46</v>
      </c>
      <c r="J106" s="137" t="s">
        <v>47</v>
      </c>
      <c r="K106" s="266"/>
      <c r="L106" s="11">
        <v>51858</v>
      </c>
      <c r="P106" s="11">
        <v>4.3</v>
      </c>
      <c r="AB106" s="271"/>
    </row>
    <row r="107" ht="36" hidden="1" spans="1:28">
      <c r="A107" s="292"/>
      <c r="B107" s="183">
        <v>108</v>
      </c>
      <c r="C107" s="248" t="s">
        <v>351</v>
      </c>
      <c r="D107" s="248" t="s">
        <v>352</v>
      </c>
      <c r="E107" s="251" t="s">
        <v>10</v>
      </c>
      <c r="F107" s="251">
        <v>1000</v>
      </c>
      <c r="G107" s="248">
        <v>2021.12</v>
      </c>
      <c r="H107" s="248">
        <v>2022.12</v>
      </c>
      <c r="I107" s="248" t="s">
        <v>353</v>
      </c>
      <c r="J107" s="248" t="s">
        <v>47</v>
      </c>
      <c r="K107" s="23" t="s">
        <v>354</v>
      </c>
      <c r="AB107" s="271"/>
    </row>
    <row r="108" ht="24" hidden="1" spans="1:11">
      <c r="A108" s="292"/>
      <c r="B108" s="183">
        <v>109</v>
      </c>
      <c r="C108" s="277" t="s">
        <v>355</v>
      </c>
      <c r="D108" s="277" t="s">
        <v>356</v>
      </c>
      <c r="E108" s="243" t="s">
        <v>85</v>
      </c>
      <c r="F108" s="239">
        <v>1736</v>
      </c>
      <c r="G108" s="183">
        <v>2020.3</v>
      </c>
      <c r="H108" s="183">
        <v>2021.3</v>
      </c>
      <c r="I108" s="183" t="s">
        <v>137</v>
      </c>
      <c r="J108" s="183" t="s">
        <v>121</v>
      </c>
      <c r="K108" s="23"/>
    </row>
    <row r="109" ht="36" hidden="1" spans="1:16">
      <c r="A109" s="292"/>
      <c r="B109" s="183">
        <v>110</v>
      </c>
      <c r="C109" s="228" t="s">
        <v>357</v>
      </c>
      <c r="D109" s="228" t="s">
        <v>358</v>
      </c>
      <c r="E109" s="243" t="s">
        <v>10</v>
      </c>
      <c r="F109" s="239">
        <v>24000</v>
      </c>
      <c r="G109" s="241">
        <v>44378</v>
      </c>
      <c r="H109" s="241">
        <v>45261</v>
      </c>
      <c r="I109" s="183" t="s">
        <v>359</v>
      </c>
      <c r="J109" s="183" t="s">
        <v>360</v>
      </c>
      <c r="K109" s="23"/>
      <c r="P109" s="11">
        <v>23.982</v>
      </c>
    </row>
    <row r="110" ht="36" hidden="1" spans="1:16">
      <c r="A110" s="292"/>
      <c r="B110" s="183">
        <v>111</v>
      </c>
      <c r="C110" s="137" t="s">
        <v>362</v>
      </c>
      <c r="D110" s="137" t="s">
        <v>363</v>
      </c>
      <c r="E110" s="243" t="s">
        <v>10</v>
      </c>
      <c r="F110" s="243">
        <v>252600</v>
      </c>
      <c r="G110" s="137">
        <v>2021</v>
      </c>
      <c r="H110" s="137">
        <v>2025</v>
      </c>
      <c r="I110" s="137" t="s">
        <v>247</v>
      </c>
      <c r="J110" s="137" t="s">
        <v>248</v>
      </c>
      <c r="K110" s="23"/>
      <c r="P110" s="11">
        <v>48.38</v>
      </c>
    </row>
    <row r="111" ht="24" hidden="1" spans="1:16">
      <c r="A111" s="292"/>
      <c r="B111" s="183">
        <v>112</v>
      </c>
      <c r="C111" s="313" t="s">
        <v>260</v>
      </c>
      <c r="D111" s="313" t="s">
        <v>261</v>
      </c>
      <c r="E111" s="243" t="s">
        <v>10</v>
      </c>
      <c r="F111" s="312">
        <v>154000</v>
      </c>
      <c r="G111" s="184">
        <v>2023.03</v>
      </c>
      <c r="H111" s="287">
        <v>2025.12</v>
      </c>
      <c r="I111" s="327" t="s">
        <v>262</v>
      </c>
      <c r="J111" s="825" t="s">
        <v>263</v>
      </c>
      <c r="K111" s="23"/>
      <c r="P111" s="11">
        <v>9.55</v>
      </c>
    </row>
    <row r="112" ht="36" hidden="1" spans="1:28">
      <c r="A112" s="292"/>
      <c r="B112" s="183">
        <v>113</v>
      </c>
      <c r="C112" s="84" t="s">
        <v>364</v>
      </c>
      <c r="D112" s="84" t="s">
        <v>365</v>
      </c>
      <c r="E112" s="243" t="s">
        <v>10</v>
      </c>
      <c r="F112" s="314">
        <v>9300</v>
      </c>
      <c r="G112" s="153">
        <v>2020.12</v>
      </c>
      <c r="H112" s="287">
        <v>2022.12</v>
      </c>
      <c r="I112" s="154" t="s">
        <v>366</v>
      </c>
      <c r="J112" s="84" t="s">
        <v>273</v>
      </c>
      <c r="K112" s="84" t="s">
        <v>273</v>
      </c>
      <c r="L112" s="84" t="s">
        <v>273</v>
      </c>
      <c r="M112" s="84" t="s">
        <v>273</v>
      </c>
      <c r="N112" s="84" t="s">
        <v>273</v>
      </c>
      <c r="O112" s="84" t="s">
        <v>273</v>
      </c>
      <c r="P112" s="84" t="s">
        <v>273</v>
      </c>
      <c r="Q112" s="84" t="s">
        <v>273</v>
      </c>
      <c r="R112" s="84" t="s">
        <v>273</v>
      </c>
      <c r="S112" s="84" t="s">
        <v>273</v>
      </c>
      <c r="T112" s="84" t="s">
        <v>273</v>
      </c>
      <c r="U112" s="84" t="s">
        <v>273</v>
      </c>
      <c r="V112" s="84" t="s">
        <v>273</v>
      </c>
      <c r="W112" s="84" t="s">
        <v>273</v>
      </c>
      <c r="X112" s="84" t="s">
        <v>273</v>
      </c>
      <c r="Y112" s="84" t="s">
        <v>273</v>
      </c>
      <c r="Z112" s="84" t="s">
        <v>273</v>
      </c>
      <c r="AA112" s="173" t="s">
        <v>273</v>
      </c>
      <c r="AB112" s="333"/>
    </row>
    <row r="113" ht="24" hidden="1" spans="1:16">
      <c r="A113" s="292"/>
      <c r="B113" s="183">
        <v>114</v>
      </c>
      <c r="C113" s="137" t="s">
        <v>367</v>
      </c>
      <c r="D113" s="137" t="s">
        <v>368</v>
      </c>
      <c r="E113" s="243" t="s">
        <v>10</v>
      </c>
      <c r="F113" s="243">
        <v>18500</v>
      </c>
      <c r="G113" s="296" t="s">
        <v>21</v>
      </c>
      <c r="H113" s="233" t="s">
        <v>21</v>
      </c>
      <c r="I113" s="183" t="s">
        <v>277</v>
      </c>
      <c r="J113" s="183" t="s">
        <v>278</v>
      </c>
      <c r="K113" s="23"/>
      <c r="P113" s="11">
        <v>3.1</v>
      </c>
    </row>
    <row r="114" ht="24" hidden="1" spans="1:17">
      <c r="A114" s="292"/>
      <c r="B114" s="183">
        <v>115</v>
      </c>
      <c r="C114" s="248" t="s">
        <v>369</v>
      </c>
      <c r="D114" s="248" t="s">
        <v>1177</v>
      </c>
      <c r="E114" s="251" t="s">
        <v>11</v>
      </c>
      <c r="F114" s="267" t="s">
        <v>21</v>
      </c>
      <c r="G114" s="267" t="s">
        <v>21</v>
      </c>
      <c r="H114" s="267" t="s">
        <v>21</v>
      </c>
      <c r="I114" s="267" t="s">
        <v>21</v>
      </c>
      <c r="J114" s="248" t="s">
        <v>371</v>
      </c>
      <c r="K114" s="23"/>
      <c r="Q114" s="11">
        <v>5.3</v>
      </c>
    </row>
    <row r="115" ht="24" hidden="1" spans="1:17">
      <c r="A115" s="292"/>
      <c r="B115" s="183">
        <v>116</v>
      </c>
      <c r="C115" s="248" t="s">
        <v>377</v>
      </c>
      <c r="D115" s="248" t="s">
        <v>378</v>
      </c>
      <c r="E115" s="251" t="s">
        <v>11</v>
      </c>
      <c r="F115" s="267" t="s">
        <v>21</v>
      </c>
      <c r="G115" s="267" t="s">
        <v>21</v>
      </c>
      <c r="H115" s="267" t="s">
        <v>21</v>
      </c>
      <c r="I115" s="267" t="s">
        <v>21</v>
      </c>
      <c r="J115" s="248" t="s">
        <v>59</v>
      </c>
      <c r="K115" s="23"/>
      <c r="Q115" s="11">
        <v>3.8</v>
      </c>
    </row>
    <row r="116" ht="24" hidden="1" spans="1:17">
      <c r="A116" s="292"/>
      <c r="B116" s="137">
        <v>117</v>
      </c>
      <c r="C116" s="137" t="s">
        <v>1178</v>
      </c>
      <c r="D116" s="300" t="s">
        <v>383</v>
      </c>
      <c r="E116" s="243" t="s">
        <v>10</v>
      </c>
      <c r="F116" s="296">
        <v>4500</v>
      </c>
      <c r="G116" s="296">
        <v>2021.3</v>
      </c>
      <c r="H116" s="296">
        <v>2022.3</v>
      </c>
      <c r="I116" s="296" t="s">
        <v>595</v>
      </c>
      <c r="J116" s="137" t="s">
        <v>47</v>
      </c>
      <c r="K116" s="23"/>
      <c r="Q116" s="11">
        <v>0.78</v>
      </c>
    </row>
    <row r="117" s="222" customFormat="1" ht="84" hidden="1" spans="1:31">
      <c r="A117" s="292"/>
      <c r="B117" s="183">
        <v>118</v>
      </c>
      <c r="C117" s="137" t="s">
        <v>384</v>
      </c>
      <c r="D117" s="300" t="s">
        <v>385</v>
      </c>
      <c r="E117" s="243" t="s">
        <v>85</v>
      </c>
      <c r="F117" s="296">
        <v>21822</v>
      </c>
      <c r="G117" s="296" t="s">
        <v>350</v>
      </c>
      <c r="H117" s="296">
        <v>2021.12</v>
      </c>
      <c r="I117" s="296" t="s">
        <v>46</v>
      </c>
      <c r="J117" s="137" t="s">
        <v>47</v>
      </c>
      <c r="K117" s="23"/>
      <c r="L117" s="11"/>
      <c r="M117" s="11"/>
      <c r="N117" s="11"/>
      <c r="O117" s="11"/>
      <c r="P117" s="11"/>
      <c r="Q117" s="11"/>
      <c r="R117" s="11"/>
      <c r="S117" s="11"/>
      <c r="T117" s="11"/>
      <c r="U117" s="11"/>
      <c r="V117" s="11"/>
      <c r="W117" s="11"/>
      <c r="X117" s="11"/>
      <c r="Y117" s="11"/>
      <c r="Z117" s="11"/>
      <c r="AA117" s="11"/>
      <c r="AB117" s="271"/>
      <c r="AC117" s="12"/>
      <c r="AE117" s="311"/>
    </row>
    <row r="118" s="222" customFormat="1" ht="36" hidden="1" spans="1:31">
      <c r="A118" s="292"/>
      <c r="B118" s="183">
        <v>119</v>
      </c>
      <c r="C118" s="137" t="s">
        <v>387</v>
      </c>
      <c r="D118" s="300" t="s">
        <v>388</v>
      </c>
      <c r="E118" s="243" t="s">
        <v>85</v>
      </c>
      <c r="F118" s="296">
        <v>872</v>
      </c>
      <c r="G118" s="296" t="s">
        <v>350</v>
      </c>
      <c r="H118" s="296">
        <v>2022.03</v>
      </c>
      <c r="I118" s="296" t="s">
        <v>46</v>
      </c>
      <c r="J118" s="137" t="s">
        <v>47</v>
      </c>
      <c r="K118" s="23"/>
      <c r="L118" s="11"/>
      <c r="M118" s="11"/>
      <c r="N118" s="11"/>
      <c r="O118" s="11"/>
      <c r="P118" s="11"/>
      <c r="Q118" s="11"/>
      <c r="R118" s="11"/>
      <c r="S118" s="11"/>
      <c r="T118" s="11"/>
      <c r="U118" s="11"/>
      <c r="V118" s="11"/>
      <c r="W118" s="11"/>
      <c r="X118" s="11"/>
      <c r="Y118" s="11"/>
      <c r="Z118" s="11"/>
      <c r="AA118" s="11"/>
      <c r="AB118" s="271"/>
      <c r="AC118" s="12"/>
      <c r="AE118" s="311"/>
    </row>
    <row r="119" ht="36" hidden="1" spans="1:11">
      <c r="A119" s="297"/>
      <c r="B119" s="183">
        <v>120</v>
      </c>
      <c r="C119" s="137" t="s">
        <v>389</v>
      </c>
      <c r="D119" s="300" t="s">
        <v>390</v>
      </c>
      <c r="E119" s="243" t="s">
        <v>85</v>
      </c>
      <c r="F119" s="296">
        <v>13812</v>
      </c>
      <c r="G119" s="296" t="s">
        <v>21</v>
      </c>
      <c r="H119" s="296" t="s">
        <v>21</v>
      </c>
      <c r="I119" s="296" t="s">
        <v>264</v>
      </c>
      <c r="J119" s="137" t="s">
        <v>264</v>
      </c>
      <c r="K119" s="23"/>
    </row>
    <row r="120" ht="24" hidden="1" spans="1:22">
      <c r="A120" s="183" t="s">
        <v>393</v>
      </c>
      <c r="B120" s="183">
        <v>121</v>
      </c>
      <c r="C120" s="183" t="s">
        <v>394</v>
      </c>
      <c r="D120" s="228" t="s">
        <v>395</v>
      </c>
      <c r="E120" s="183"/>
      <c r="F120" s="183">
        <v>334100</v>
      </c>
      <c r="G120" s="233">
        <v>2020.5</v>
      </c>
      <c r="H120" s="233">
        <v>2022.6</v>
      </c>
      <c r="I120" s="183" t="s">
        <v>137</v>
      </c>
      <c r="J120" s="183" t="s">
        <v>121</v>
      </c>
      <c r="K120" s="261"/>
      <c r="P120" s="11">
        <v>4.08</v>
      </c>
      <c r="V120" s="11">
        <v>1</v>
      </c>
    </row>
    <row r="121" ht="36" hidden="1" spans="1:22">
      <c r="A121" s="183"/>
      <c r="B121" s="183">
        <v>122</v>
      </c>
      <c r="C121" s="236" t="s">
        <v>396</v>
      </c>
      <c r="D121" s="228" t="s">
        <v>397</v>
      </c>
      <c r="E121" s="183" t="s">
        <v>10</v>
      </c>
      <c r="F121" s="237">
        <v>30000</v>
      </c>
      <c r="G121" s="84" t="s">
        <v>21</v>
      </c>
      <c r="H121" s="84" t="s">
        <v>21</v>
      </c>
      <c r="I121" s="328" t="s">
        <v>398</v>
      </c>
      <c r="J121" s="183" t="s">
        <v>54</v>
      </c>
      <c r="K121" s="261"/>
      <c r="V121" s="11">
        <v>1</v>
      </c>
    </row>
    <row r="122" ht="24" hidden="1" spans="1:29">
      <c r="A122" s="183"/>
      <c r="B122" s="183">
        <v>123</v>
      </c>
      <c r="C122" s="183" t="s">
        <v>399</v>
      </c>
      <c r="D122" s="228" t="s">
        <v>400</v>
      </c>
      <c r="E122" s="183" t="s">
        <v>10</v>
      </c>
      <c r="F122" s="239">
        <v>55476</v>
      </c>
      <c r="G122" s="183" t="s">
        <v>401</v>
      </c>
      <c r="H122" s="233">
        <v>2022.6</v>
      </c>
      <c r="I122" s="183" t="s">
        <v>232</v>
      </c>
      <c r="J122" s="183" t="s">
        <v>24</v>
      </c>
      <c r="K122" s="261"/>
      <c r="P122" s="11">
        <v>1.468</v>
      </c>
      <c r="V122" s="11">
        <v>1</v>
      </c>
      <c r="AB122" s="275"/>
      <c r="AC122" s="310"/>
    </row>
    <row r="123" ht="36" hidden="1" spans="1:28">
      <c r="A123" s="183"/>
      <c r="B123" s="183">
        <v>124</v>
      </c>
      <c r="C123" s="84" t="s">
        <v>403</v>
      </c>
      <c r="D123" s="84" t="s">
        <v>404</v>
      </c>
      <c r="E123" s="183" t="s">
        <v>10</v>
      </c>
      <c r="F123" s="314">
        <v>24940</v>
      </c>
      <c r="G123" s="153">
        <v>2020.12</v>
      </c>
      <c r="H123" s="153">
        <v>2022.12</v>
      </c>
      <c r="I123" s="154" t="s">
        <v>366</v>
      </c>
      <c r="J123" s="84" t="s">
        <v>273</v>
      </c>
      <c r="K123" s="84" t="s">
        <v>273</v>
      </c>
      <c r="L123" s="84" t="s">
        <v>273</v>
      </c>
      <c r="M123" s="84" t="s">
        <v>273</v>
      </c>
      <c r="N123" s="84" t="s">
        <v>273</v>
      </c>
      <c r="O123" s="84" t="s">
        <v>273</v>
      </c>
      <c r="P123" s="84" t="s">
        <v>273</v>
      </c>
      <c r="Q123" s="84" t="s">
        <v>273</v>
      </c>
      <c r="R123" s="84" t="s">
        <v>273</v>
      </c>
      <c r="S123" s="84" t="s">
        <v>273</v>
      </c>
      <c r="T123" s="84" t="s">
        <v>273</v>
      </c>
      <c r="U123" s="84" t="s">
        <v>273</v>
      </c>
      <c r="V123" s="84" t="s">
        <v>273</v>
      </c>
      <c r="W123" s="84" t="s">
        <v>273</v>
      </c>
      <c r="X123" s="84" t="s">
        <v>273</v>
      </c>
      <c r="Y123" s="84" t="s">
        <v>273</v>
      </c>
      <c r="Z123" s="84" t="s">
        <v>273</v>
      </c>
      <c r="AA123" s="173" t="s">
        <v>273</v>
      </c>
      <c r="AB123" s="333"/>
    </row>
    <row r="124" ht="24" hidden="1" spans="1:22">
      <c r="A124" s="183"/>
      <c r="B124" s="183">
        <v>125</v>
      </c>
      <c r="C124" s="183" t="s">
        <v>410</v>
      </c>
      <c r="D124" s="183" t="s">
        <v>411</v>
      </c>
      <c r="E124" s="183" t="s">
        <v>10</v>
      </c>
      <c r="F124" s="237">
        <v>100000</v>
      </c>
      <c r="G124" s="237">
        <v>2022</v>
      </c>
      <c r="H124" s="317">
        <v>2025</v>
      </c>
      <c r="I124" s="237" t="s">
        <v>21</v>
      </c>
      <c r="J124" s="183" t="s">
        <v>47</v>
      </c>
      <c r="K124" s="261"/>
      <c r="V124" s="11">
        <v>1</v>
      </c>
    </row>
    <row r="125" ht="24" hidden="1" spans="1:22">
      <c r="A125" s="183"/>
      <c r="B125" s="183">
        <v>126</v>
      </c>
      <c r="C125" s="183" t="s">
        <v>412</v>
      </c>
      <c r="D125" s="183" t="s">
        <v>413</v>
      </c>
      <c r="E125" s="183" t="s">
        <v>10</v>
      </c>
      <c r="F125" s="183">
        <v>21000</v>
      </c>
      <c r="G125" s="183">
        <v>2021</v>
      </c>
      <c r="H125" s="183">
        <v>2023</v>
      </c>
      <c r="I125" s="183" t="s">
        <v>133</v>
      </c>
      <c r="J125" s="183" t="s">
        <v>47</v>
      </c>
      <c r="K125" s="261"/>
      <c r="V125" s="11">
        <v>1</v>
      </c>
    </row>
    <row r="126" hidden="1" spans="1:22">
      <c r="A126" s="183"/>
      <c r="B126" s="183">
        <v>127</v>
      </c>
      <c r="C126" s="183" t="s">
        <v>414</v>
      </c>
      <c r="D126" s="183" t="s">
        <v>415</v>
      </c>
      <c r="E126" s="183" t="s">
        <v>10</v>
      </c>
      <c r="F126" s="183">
        <v>14000</v>
      </c>
      <c r="G126" s="183">
        <v>2021</v>
      </c>
      <c r="H126" s="183">
        <v>2023</v>
      </c>
      <c r="I126" s="183" t="s">
        <v>133</v>
      </c>
      <c r="J126" s="183" t="s">
        <v>47</v>
      </c>
      <c r="K126" s="261"/>
      <c r="V126" s="11">
        <v>1</v>
      </c>
    </row>
    <row r="127" ht="24" hidden="1" spans="1:22">
      <c r="A127" s="183"/>
      <c r="B127" s="183">
        <v>128</v>
      </c>
      <c r="C127" s="277" t="s">
        <v>416</v>
      </c>
      <c r="D127" s="277" t="s">
        <v>417</v>
      </c>
      <c r="E127" s="183" t="s">
        <v>10</v>
      </c>
      <c r="F127" s="239">
        <v>675</v>
      </c>
      <c r="G127" s="183">
        <v>2021.1</v>
      </c>
      <c r="H127" s="183">
        <v>2021.6</v>
      </c>
      <c r="I127" s="183" t="s">
        <v>137</v>
      </c>
      <c r="J127" s="183" t="s">
        <v>121</v>
      </c>
      <c r="K127" s="261"/>
      <c r="V127" s="11">
        <f>-S130</f>
        <v>0</v>
      </c>
    </row>
    <row r="128" hidden="1" spans="1:22">
      <c r="A128" s="183"/>
      <c r="B128" s="183">
        <v>129</v>
      </c>
      <c r="C128" s="236" t="s">
        <v>418</v>
      </c>
      <c r="D128" s="236" t="s">
        <v>419</v>
      </c>
      <c r="E128" s="183" t="s">
        <v>10</v>
      </c>
      <c r="F128" s="278">
        <v>200000</v>
      </c>
      <c r="G128" s="317">
        <v>2021.12</v>
      </c>
      <c r="H128" s="317">
        <v>2024.12</v>
      </c>
      <c r="I128" s="329" t="s">
        <v>21</v>
      </c>
      <c r="J128" s="183" t="s">
        <v>278</v>
      </c>
      <c r="K128" s="261"/>
      <c r="V128" s="11">
        <v>1</v>
      </c>
    </row>
    <row r="129" ht="36" hidden="1" spans="1:28">
      <c r="A129" s="183"/>
      <c r="B129" s="183">
        <v>130</v>
      </c>
      <c r="C129" s="183" t="s">
        <v>420</v>
      </c>
      <c r="D129" s="228" t="s">
        <v>421</v>
      </c>
      <c r="E129" s="183" t="s">
        <v>10</v>
      </c>
      <c r="F129" s="278">
        <v>23000</v>
      </c>
      <c r="G129" s="183">
        <v>2021.2</v>
      </c>
      <c r="H129" s="317">
        <v>2023.12</v>
      </c>
      <c r="I129" s="84" t="s">
        <v>422</v>
      </c>
      <c r="J129" s="183" t="s">
        <v>38</v>
      </c>
      <c r="K129" s="183" t="s">
        <v>38</v>
      </c>
      <c r="L129" s="183" t="s">
        <v>38</v>
      </c>
      <c r="M129" s="183" t="s">
        <v>38</v>
      </c>
      <c r="N129" s="183" t="s">
        <v>38</v>
      </c>
      <c r="O129" s="183" t="s">
        <v>38</v>
      </c>
      <c r="P129" s="183" t="s">
        <v>38</v>
      </c>
      <c r="Q129" s="183" t="s">
        <v>38</v>
      </c>
      <c r="R129" s="183" t="s">
        <v>38</v>
      </c>
      <c r="S129" s="183" t="s">
        <v>38</v>
      </c>
      <c r="T129" s="183" t="s">
        <v>38</v>
      </c>
      <c r="U129" s="183" t="s">
        <v>38</v>
      </c>
      <c r="V129" s="183" t="s">
        <v>38</v>
      </c>
      <c r="W129" s="183" t="s">
        <v>38</v>
      </c>
      <c r="X129" s="183" t="s">
        <v>38</v>
      </c>
      <c r="Y129" s="183" t="s">
        <v>38</v>
      </c>
      <c r="Z129" s="183" t="s">
        <v>38</v>
      </c>
      <c r="AA129" s="274" t="s">
        <v>38</v>
      </c>
      <c r="AB129" s="275"/>
    </row>
    <row r="130" ht="24" hidden="1" spans="1:22">
      <c r="A130" s="183"/>
      <c r="B130" s="183">
        <v>131</v>
      </c>
      <c r="C130" s="183" t="s">
        <v>423</v>
      </c>
      <c r="D130" s="228" t="s">
        <v>424</v>
      </c>
      <c r="E130" s="183" t="s">
        <v>10</v>
      </c>
      <c r="F130" s="278">
        <v>8000</v>
      </c>
      <c r="G130" s="183">
        <v>2021.11</v>
      </c>
      <c r="H130" s="317">
        <v>2023.12</v>
      </c>
      <c r="I130" s="84" t="s">
        <v>21</v>
      </c>
      <c r="J130" s="183" t="s">
        <v>248</v>
      </c>
      <c r="K130" s="261"/>
      <c r="V130" s="11">
        <v>1</v>
      </c>
    </row>
    <row r="131" ht="36" hidden="1" spans="1:28">
      <c r="A131" s="183" t="s">
        <v>425</v>
      </c>
      <c r="B131" s="183">
        <v>132</v>
      </c>
      <c r="C131" s="228" t="s">
        <v>426</v>
      </c>
      <c r="D131" s="228" t="s">
        <v>427</v>
      </c>
      <c r="E131" s="183" t="s">
        <v>10</v>
      </c>
      <c r="F131" s="251" t="s">
        <v>21</v>
      </c>
      <c r="G131" s="183">
        <v>2021.1</v>
      </c>
      <c r="H131" s="183">
        <v>2025.12</v>
      </c>
      <c r="I131" s="183" t="s">
        <v>428</v>
      </c>
      <c r="J131" s="84" t="s">
        <v>429</v>
      </c>
      <c r="K131" s="84" t="s">
        <v>110</v>
      </c>
      <c r="L131" s="84" t="s">
        <v>110</v>
      </c>
      <c r="M131" s="84" t="s">
        <v>110</v>
      </c>
      <c r="N131" s="84" t="s">
        <v>110</v>
      </c>
      <c r="O131" s="84" t="s">
        <v>110</v>
      </c>
      <c r="P131" s="84" t="s">
        <v>110</v>
      </c>
      <c r="Q131" s="84" t="s">
        <v>110</v>
      </c>
      <c r="R131" s="84" t="s">
        <v>110</v>
      </c>
      <c r="S131" s="84" t="s">
        <v>110</v>
      </c>
      <c r="T131" s="84" t="s">
        <v>110</v>
      </c>
      <c r="U131" s="84" t="s">
        <v>110</v>
      </c>
      <c r="V131" s="84" t="s">
        <v>110</v>
      </c>
      <c r="W131" s="84" t="s">
        <v>110</v>
      </c>
      <c r="X131" s="84" t="s">
        <v>110</v>
      </c>
      <c r="Y131" s="84" t="s">
        <v>110</v>
      </c>
      <c r="Z131" s="84" t="s">
        <v>110</v>
      </c>
      <c r="AA131" s="173" t="s">
        <v>110</v>
      </c>
      <c r="AB131" s="333"/>
    </row>
    <row r="132" s="39" customFormat="1" ht="24" hidden="1" spans="1:31">
      <c r="A132" s="137"/>
      <c r="B132" s="183">
        <v>133</v>
      </c>
      <c r="C132" s="137" t="s">
        <v>430</v>
      </c>
      <c r="D132" s="137" t="s">
        <v>431</v>
      </c>
      <c r="E132" s="137" t="s">
        <v>11</v>
      </c>
      <c r="F132" s="243" t="s">
        <v>21</v>
      </c>
      <c r="G132" s="137">
        <v>2021</v>
      </c>
      <c r="H132" s="137">
        <v>2023</v>
      </c>
      <c r="I132" s="137" t="s">
        <v>353</v>
      </c>
      <c r="J132" s="265" t="s">
        <v>47</v>
      </c>
      <c r="K132" s="331"/>
      <c r="AB132" s="276"/>
      <c r="AC132" s="198"/>
      <c r="AE132" s="198"/>
    </row>
    <row r="133" hidden="1" spans="1:11">
      <c r="A133" s="183"/>
      <c r="B133" s="183">
        <v>134</v>
      </c>
      <c r="C133" s="248" t="s">
        <v>433</v>
      </c>
      <c r="D133" s="248" t="s">
        <v>434</v>
      </c>
      <c r="E133" s="248" t="s">
        <v>11</v>
      </c>
      <c r="F133" s="323" t="s">
        <v>21</v>
      </c>
      <c r="G133" s="248">
        <v>2021</v>
      </c>
      <c r="H133" s="248">
        <v>2023</v>
      </c>
      <c r="I133" s="248" t="s">
        <v>311</v>
      </c>
      <c r="J133" s="837" t="s">
        <v>59</v>
      </c>
      <c r="K133" s="838"/>
    </row>
    <row r="134" ht="36" hidden="1" spans="1:29">
      <c r="A134" s="289" t="s">
        <v>435</v>
      </c>
      <c r="B134" s="183">
        <v>135</v>
      </c>
      <c r="C134" s="183" t="s">
        <v>436</v>
      </c>
      <c r="D134" s="228" t="s">
        <v>1179</v>
      </c>
      <c r="E134" s="183" t="s">
        <v>10</v>
      </c>
      <c r="F134" s="183">
        <v>59000</v>
      </c>
      <c r="G134" s="233">
        <v>2020.1</v>
      </c>
      <c r="H134" s="233">
        <v>2023.1</v>
      </c>
      <c r="I134" s="80" t="s">
        <v>438</v>
      </c>
      <c r="J134" s="183" t="s">
        <v>47</v>
      </c>
      <c r="K134" s="261"/>
      <c r="T134" s="11">
        <v>1</v>
      </c>
      <c r="AC134" s="270">
        <v>1200</v>
      </c>
    </row>
    <row r="135" ht="24" hidden="1" spans="1:29">
      <c r="A135" s="292"/>
      <c r="B135" s="183">
        <v>136</v>
      </c>
      <c r="C135" s="228" t="s">
        <v>439</v>
      </c>
      <c r="D135" s="228" t="s">
        <v>440</v>
      </c>
      <c r="E135" s="183" t="s">
        <v>10</v>
      </c>
      <c r="F135" s="239">
        <v>10000</v>
      </c>
      <c r="G135" s="183" t="s">
        <v>21</v>
      </c>
      <c r="H135" s="183" t="s">
        <v>21</v>
      </c>
      <c r="I135" s="183" t="s">
        <v>311</v>
      </c>
      <c r="J135" s="183" t="s">
        <v>59</v>
      </c>
      <c r="K135" s="261"/>
      <c r="T135" s="11">
        <v>1</v>
      </c>
      <c r="AC135" s="270">
        <v>177</v>
      </c>
    </row>
    <row r="136" ht="24" hidden="1" spans="1:28">
      <c r="A136" s="292"/>
      <c r="B136" s="183">
        <v>137</v>
      </c>
      <c r="C136" s="137" t="s">
        <v>1180</v>
      </c>
      <c r="D136" s="136" t="s">
        <v>1181</v>
      </c>
      <c r="E136" s="183"/>
      <c r="F136" s="249">
        <v>4892.2</v>
      </c>
      <c r="G136" s="248">
        <v>2021</v>
      </c>
      <c r="H136" s="248">
        <v>2024</v>
      </c>
      <c r="I136" s="243" t="s">
        <v>311</v>
      </c>
      <c r="J136" s="183" t="s">
        <v>59</v>
      </c>
      <c r="K136" s="261"/>
      <c r="AB136" s="270">
        <v>100</v>
      </c>
    </row>
    <row r="137" hidden="1" spans="1:29">
      <c r="A137" s="292"/>
      <c r="B137" s="183">
        <v>138</v>
      </c>
      <c r="C137" s="248" t="s">
        <v>446</v>
      </c>
      <c r="D137" s="248" t="s">
        <v>447</v>
      </c>
      <c r="E137" s="248" t="s">
        <v>11</v>
      </c>
      <c r="F137" s="251" t="s">
        <v>21</v>
      </c>
      <c r="G137" s="248">
        <v>2021</v>
      </c>
      <c r="H137" s="248">
        <v>2023</v>
      </c>
      <c r="I137" s="248" t="s">
        <v>311</v>
      </c>
      <c r="J137" s="248" t="s">
        <v>59</v>
      </c>
      <c r="K137" s="263"/>
      <c r="U137" s="11">
        <v>1</v>
      </c>
      <c r="AC137" s="270">
        <v>100</v>
      </c>
    </row>
    <row r="138" hidden="1" spans="1:29">
      <c r="A138" s="292"/>
      <c r="B138" s="183">
        <v>139</v>
      </c>
      <c r="C138" s="248" t="s">
        <v>448</v>
      </c>
      <c r="D138" s="248" t="s">
        <v>449</v>
      </c>
      <c r="E138" s="248" t="s">
        <v>11</v>
      </c>
      <c r="F138" s="251" t="s">
        <v>21</v>
      </c>
      <c r="G138" s="248">
        <v>2021</v>
      </c>
      <c r="H138" s="248">
        <v>2023</v>
      </c>
      <c r="I138" s="248" t="s">
        <v>311</v>
      </c>
      <c r="J138" s="248" t="s">
        <v>59</v>
      </c>
      <c r="K138" s="263"/>
      <c r="U138" s="11">
        <v>1</v>
      </c>
      <c r="AC138" s="270">
        <v>300</v>
      </c>
    </row>
    <row r="139" hidden="1" spans="1:11">
      <c r="A139" s="292"/>
      <c r="B139" s="183">
        <v>140</v>
      </c>
      <c r="C139" s="248" t="s">
        <v>1182</v>
      </c>
      <c r="D139" s="248" t="s">
        <v>21</v>
      </c>
      <c r="E139" s="248" t="s">
        <v>11</v>
      </c>
      <c r="F139" s="251" t="s">
        <v>21</v>
      </c>
      <c r="G139" s="248">
        <v>2021</v>
      </c>
      <c r="H139" s="248">
        <v>2023</v>
      </c>
      <c r="I139" s="248" t="s">
        <v>311</v>
      </c>
      <c r="J139" s="248" t="s">
        <v>59</v>
      </c>
      <c r="K139" s="263"/>
    </row>
    <row r="140" ht="36" hidden="1" spans="1:28">
      <c r="A140" s="292"/>
      <c r="B140" s="183">
        <v>141</v>
      </c>
      <c r="C140" s="137" t="s">
        <v>1183</v>
      </c>
      <c r="D140" s="136" t="s">
        <v>1184</v>
      </c>
      <c r="E140" s="248" t="s">
        <v>85</v>
      </c>
      <c r="F140" s="249">
        <v>700</v>
      </c>
      <c r="G140" s="248">
        <v>2021</v>
      </c>
      <c r="H140" s="248">
        <v>2021</v>
      </c>
      <c r="I140" s="137" t="s">
        <v>170</v>
      </c>
      <c r="J140" s="248" t="s">
        <v>47</v>
      </c>
      <c r="K140" s="263"/>
      <c r="AB140" s="270">
        <v>333</v>
      </c>
    </row>
    <row r="141" hidden="1" spans="1:28">
      <c r="A141" s="292"/>
      <c r="B141" s="183">
        <v>142</v>
      </c>
      <c r="C141" s="137" t="s">
        <v>1185</v>
      </c>
      <c r="D141" s="248" t="s">
        <v>21</v>
      </c>
      <c r="E141" s="248" t="s">
        <v>11</v>
      </c>
      <c r="F141" s="251" t="s">
        <v>21</v>
      </c>
      <c r="G141" s="251" t="s">
        <v>21</v>
      </c>
      <c r="H141" s="251" t="s">
        <v>21</v>
      </c>
      <c r="I141" s="248" t="s">
        <v>21</v>
      </c>
      <c r="J141" s="248" t="s">
        <v>47</v>
      </c>
      <c r="K141" s="263"/>
      <c r="AB141" s="270">
        <v>100</v>
      </c>
    </row>
    <row r="142" ht="24" hidden="1" spans="1:28">
      <c r="A142" s="292"/>
      <c r="B142" s="183">
        <v>143</v>
      </c>
      <c r="C142" s="137" t="s">
        <v>1186</v>
      </c>
      <c r="D142" s="136" t="s">
        <v>1187</v>
      </c>
      <c r="E142" s="248" t="s">
        <v>10</v>
      </c>
      <c r="F142" s="251">
        <v>347</v>
      </c>
      <c r="G142" s="248">
        <v>2021</v>
      </c>
      <c r="H142" s="248">
        <v>2021</v>
      </c>
      <c r="I142" s="137" t="s">
        <v>137</v>
      </c>
      <c r="J142" s="137" t="s">
        <v>693</v>
      </c>
      <c r="K142" s="263"/>
      <c r="AB142" s="270">
        <v>20</v>
      </c>
    </row>
    <row r="143" ht="24" hidden="1" spans="1:28">
      <c r="A143" s="292"/>
      <c r="B143" s="183">
        <v>144</v>
      </c>
      <c r="C143" s="137" t="s">
        <v>1188</v>
      </c>
      <c r="D143" s="324" t="s">
        <v>1189</v>
      </c>
      <c r="E143" s="248" t="s">
        <v>10</v>
      </c>
      <c r="F143" s="251">
        <v>2360</v>
      </c>
      <c r="G143" s="248">
        <v>2021</v>
      </c>
      <c r="H143" s="248">
        <v>2021</v>
      </c>
      <c r="I143" s="248" t="s">
        <v>149</v>
      </c>
      <c r="J143" s="137" t="s">
        <v>34</v>
      </c>
      <c r="K143" s="263"/>
      <c r="AB143" s="270">
        <v>88</v>
      </c>
    </row>
    <row r="144" ht="24" hidden="1" spans="1:28">
      <c r="A144" s="292"/>
      <c r="B144" s="183">
        <v>145</v>
      </c>
      <c r="C144" s="137" t="s">
        <v>1190</v>
      </c>
      <c r="D144" s="324" t="s">
        <v>1191</v>
      </c>
      <c r="E144" s="248" t="s">
        <v>10</v>
      </c>
      <c r="F144" s="251">
        <v>270</v>
      </c>
      <c r="G144" s="248">
        <v>2021</v>
      </c>
      <c r="H144" s="248">
        <v>2021</v>
      </c>
      <c r="I144" s="248" t="s">
        <v>149</v>
      </c>
      <c r="J144" s="137" t="s">
        <v>34</v>
      </c>
      <c r="K144" s="263"/>
      <c r="AB144" s="270">
        <v>180</v>
      </c>
    </row>
    <row r="145" ht="24" hidden="1" spans="1:29">
      <c r="A145" s="292"/>
      <c r="B145" s="183">
        <v>146</v>
      </c>
      <c r="C145" s="137" t="s">
        <v>1192</v>
      </c>
      <c r="D145" s="324" t="s">
        <v>1193</v>
      </c>
      <c r="E145" s="248" t="s">
        <v>10</v>
      </c>
      <c r="F145" s="251">
        <v>1200</v>
      </c>
      <c r="G145" s="248">
        <v>2021</v>
      </c>
      <c r="H145" s="248">
        <v>2021</v>
      </c>
      <c r="I145" s="248" t="s">
        <v>247</v>
      </c>
      <c r="J145" s="137" t="s">
        <v>248</v>
      </c>
      <c r="K145" s="263"/>
      <c r="AC145" s="270">
        <v>200</v>
      </c>
    </row>
    <row r="146" ht="24" hidden="1" spans="1:11">
      <c r="A146" s="292"/>
      <c r="B146" s="183">
        <v>147</v>
      </c>
      <c r="C146" s="137" t="s">
        <v>1194</v>
      </c>
      <c r="D146" s="324" t="s">
        <v>1195</v>
      </c>
      <c r="E146" s="248" t="s">
        <v>10</v>
      </c>
      <c r="F146" s="251">
        <v>500</v>
      </c>
      <c r="G146" s="248">
        <v>2021</v>
      </c>
      <c r="H146" s="248">
        <v>2021</v>
      </c>
      <c r="I146" s="248" t="s">
        <v>272</v>
      </c>
      <c r="J146" s="137" t="s">
        <v>273</v>
      </c>
      <c r="K146" s="263"/>
    </row>
    <row r="147" ht="48" hidden="1" spans="1:11">
      <c r="A147" s="292"/>
      <c r="B147" s="183">
        <v>148</v>
      </c>
      <c r="C147" s="296" t="s">
        <v>1153</v>
      </c>
      <c r="D147" s="324" t="s">
        <v>1196</v>
      </c>
      <c r="E147" s="248" t="s">
        <v>10</v>
      </c>
      <c r="F147" s="251" t="s">
        <v>21</v>
      </c>
      <c r="G147" s="248">
        <v>2021</v>
      </c>
      <c r="H147" s="248">
        <v>2021</v>
      </c>
      <c r="I147" s="248" t="s">
        <v>272</v>
      </c>
      <c r="J147" s="137" t="s">
        <v>273</v>
      </c>
      <c r="K147" s="263"/>
    </row>
    <row r="148" ht="24" hidden="1" spans="1:28">
      <c r="A148" s="292"/>
      <c r="B148" s="183">
        <v>149</v>
      </c>
      <c r="C148" s="296" t="s">
        <v>1197</v>
      </c>
      <c r="D148" s="324" t="s">
        <v>1198</v>
      </c>
      <c r="E148" s="248" t="s">
        <v>10</v>
      </c>
      <c r="F148" s="251" t="s">
        <v>21</v>
      </c>
      <c r="G148" s="248">
        <v>2021</v>
      </c>
      <c r="H148" s="248">
        <v>2021</v>
      </c>
      <c r="I148" s="248" t="s">
        <v>272</v>
      </c>
      <c r="J148" s="137" t="s">
        <v>273</v>
      </c>
      <c r="K148" s="263"/>
      <c r="AB148" s="270">
        <v>15</v>
      </c>
    </row>
    <row r="149" ht="24" hidden="1" spans="1:28">
      <c r="A149" s="292"/>
      <c r="B149" s="183">
        <v>150</v>
      </c>
      <c r="C149" s="296" t="s">
        <v>1199</v>
      </c>
      <c r="D149" s="324" t="s">
        <v>1200</v>
      </c>
      <c r="E149" s="248" t="s">
        <v>10</v>
      </c>
      <c r="F149" s="251" t="s">
        <v>21</v>
      </c>
      <c r="G149" s="248">
        <v>2021</v>
      </c>
      <c r="H149" s="248">
        <v>2021</v>
      </c>
      <c r="I149" s="248" t="s">
        <v>272</v>
      </c>
      <c r="J149" s="137" t="s">
        <v>273</v>
      </c>
      <c r="K149" s="263"/>
      <c r="AB149" s="270">
        <v>60</v>
      </c>
    </row>
    <row r="150" ht="24" hidden="1" spans="1:28">
      <c r="A150" s="292"/>
      <c r="B150" s="183">
        <v>151</v>
      </c>
      <c r="C150" s="296" t="s">
        <v>1201</v>
      </c>
      <c r="D150" s="324" t="s">
        <v>1202</v>
      </c>
      <c r="E150" s="248" t="s">
        <v>10</v>
      </c>
      <c r="F150" s="251" t="s">
        <v>21</v>
      </c>
      <c r="G150" s="248">
        <v>2021</v>
      </c>
      <c r="H150" s="248">
        <v>2021</v>
      </c>
      <c r="I150" s="248" t="s">
        <v>272</v>
      </c>
      <c r="J150" s="137" t="s">
        <v>273</v>
      </c>
      <c r="K150" s="263"/>
      <c r="AB150" s="270">
        <v>20</v>
      </c>
    </row>
    <row r="151" ht="24" hidden="1" spans="1:28">
      <c r="A151" s="292"/>
      <c r="B151" s="183">
        <v>152</v>
      </c>
      <c r="C151" s="296" t="s">
        <v>1203</v>
      </c>
      <c r="D151" s="324" t="s">
        <v>1204</v>
      </c>
      <c r="E151" s="248" t="s">
        <v>10</v>
      </c>
      <c r="F151" s="251" t="s">
        <v>21</v>
      </c>
      <c r="G151" s="248">
        <v>2021</v>
      </c>
      <c r="H151" s="248">
        <v>2021</v>
      </c>
      <c r="I151" s="248" t="s">
        <v>272</v>
      </c>
      <c r="J151" s="137" t="s">
        <v>273</v>
      </c>
      <c r="K151" s="263"/>
      <c r="AB151" s="270">
        <v>97</v>
      </c>
    </row>
    <row r="152" ht="24" hidden="1" spans="1:28">
      <c r="A152" s="292"/>
      <c r="B152" s="183">
        <v>153</v>
      </c>
      <c r="C152" s="296" t="s">
        <v>1205</v>
      </c>
      <c r="D152" s="324" t="s">
        <v>1206</v>
      </c>
      <c r="E152" s="248" t="s">
        <v>10</v>
      </c>
      <c r="F152" s="251" t="s">
        <v>21</v>
      </c>
      <c r="G152" s="248">
        <v>2021</v>
      </c>
      <c r="H152" s="248">
        <v>2021</v>
      </c>
      <c r="I152" s="248" t="s">
        <v>272</v>
      </c>
      <c r="J152" s="137" t="s">
        <v>273</v>
      </c>
      <c r="K152" s="263"/>
      <c r="AB152" s="270">
        <v>80</v>
      </c>
    </row>
    <row r="153" hidden="1" spans="1:29">
      <c r="A153" s="292"/>
      <c r="B153" s="183">
        <v>154</v>
      </c>
      <c r="C153" s="137" t="s">
        <v>1207</v>
      </c>
      <c r="D153" s="324" t="s">
        <v>1208</v>
      </c>
      <c r="E153" s="248" t="s">
        <v>10</v>
      </c>
      <c r="F153" s="251">
        <v>3500</v>
      </c>
      <c r="G153" s="248">
        <v>2021</v>
      </c>
      <c r="H153" s="248">
        <v>2021</v>
      </c>
      <c r="I153" s="183" t="s">
        <v>277</v>
      </c>
      <c r="J153" s="233" t="s">
        <v>278</v>
      </c>
      <c r="K153" s="263"/>
      <c r="AC153" s="12">
        <v>322</v>
      </c>
    </row>
    <row r="154" hidden="1" spans="1:29">
      <c r="A154" s="292"/>
      <c r="B154" s="183">
        <v>155</v>
      </c>
      <c r="C154" s="137" t="s">
        <v>1209</v>
      </c>
      <c r="D154" s="324" t="s">
        <v>1210</v>
      </c>
      <c r="E154" s="248" t="s">
        <v>10</v>
      </c>
      <c r="F154" s="251">
        <v>3000</v>
      </c>
      <c r="G154" s="248">
        <v>2021</v>
      </c>
      <c r="H154" s="251">
        <v>2022</v>
      </c>
      <c r="I154" s="183" t="s">
        <v>277</v>
      </c>
      <c r="J154" s="233" t="s">
        <v>278</v>
      </c>
      <c r="K154" s="263"/>
      <c r="AC154" s="12">
        <v>150</v>
      </c>
    </row>
    <row r="155" ht="24" hidden="1" spans="1:29">
      <c r="A155" s="292"/>
      <c r="B155" s="183">
        <v>156</v>
      </c>
      <c r="C155" s="137" t="s">
        <v>1211</v>
      </c>
      <c r="D155" s="324" t="s">
        <v>1212</v>
      </c>
      <c r="E155" s="248" t="s">
        <v>10</v>
      </c>
      <c r="F155" s="251">
        <v>1200</v>
      </c>
      <c r="G155" s="248">
        <v>2021</v>
      </c>
      <c r="H155" s="248">
        <v>2021</v>
      </c>
      <c r="I155" s="183" t="s">
        <v>277</v>
      </c>
      <c r="J155" s="233" t="s">
        <v>278</v>
      </c>
      <c r="K155" s="263"/>
      <c r="AC155" s="12">
        <v>105</v>
      </c>
    </row>
    <row r="156" ht="24" hidden="1" spans="1:11">
      <c r="A156" s="292"/>
      <c r="B156" s="183">
        <v>157</v>
      </c>
      <c r="C156" s="137" t="s">
        <v>1213</v>
      </c>
      <c r="D156" s="826" t="s">
        <v>1214</v>
      </c>
      <c r="E156" s="248" t="s">
        <v>10</v>
      </c>
      <c r="F156" s="251">
        <v>120</v>
      </c>
      <c r="G156" s="248">
        <v>2021</v>
      </c>
      <c r="H156" s="248">
        <v>2021</v>
      </c>
      <c r="I156" s="183" t="s">
        <v>277</v>
      </c>
      <c r="J156" s="233" t="s">
        <v>278</v>
      </c>
      <c r="K156" s="263"/>
    </row>
    <row r="157" ht="36" hidden="1" spans="1:20">
      <c r="A157" s="292"/>
      <c r="B157" s="183">
        <v>158</v>
      </c>
      <c r="C157" s="183" t="s">
        <v>441</v>
      </c>
      <c r="D157" s="228" t="s">
        <v>442</v>
      </c>
      <c r="E157" s="183" t="s">
        <v>10</v>
      </c>
      <c r="F157" s="239">
        <v>22000</v>
      </c>
      <c r="G157" s="233" t="s">
        <v>21</v>
      </c>
      <c r="H157" s="233" t="s">
        <v>21</v>
      </c>
      <c r="I157" s="183" t="s">
        <v>277</v>
      </c>
      <c r="J157" s="233" t="s">
        <v>278</v>
      </c>
      <c r="K157" s="305"/>
      <c r="T157" s="11">
        <v>4</v>
      </c>
    </row>
    <row r="158" ht="24" hidden="1" spans="1:11">
      <c r="A158" s="292"/>
      <c r="B158" s="183">
        <v>159</v>
      </c>
      <c r="C158" s="137" t="s">
        <v>1215</v>
      </c>
      <c r="D158" s="827" t="s">
        <v>1216</v>
      </c>
      <c r="E158" s="183" t="s">
        <v>10</v>
      </c>
      <c r="F158" s="233" t="s">
        <v>21</v>
      </c>
      <c r="G158" s="233" t="s">
        <v>21</v>
      </c>
      <c r="H158" s="233" t="s">
        <v>21</v>
      </c>
      <c r="I158" s="183" t="s">
        <v>277</v>
      </c>
      <c r="J158" s="233" t="s">
        <v>278</v>
      </c>
      <c r="K158" s="305"/>
    </row>
    <row r="159" hidden="1" spans="1:11">
      <c r="A159" s="292"/>
      <c r="B159" s="183">
        <v>160</v>
      </c>
      <c r="C159" s="137" t="s">
        <v>1217</v>
      </c>
      <c r="D159" s="826" t="s">
        <v>1218</v>
      </c>
      <c r="E159" s="183" t="s">
        <v>10</v>
      </c>
      <c r="F159" s="233" t="s">
        <v>21</v>
      </c>
      <c r="G159" s="248">
        <v>2021</v>
      </c>
      <c r="H159" s="248">
        <v>2021</v>
      </c>
      <c r="I159" s="183" t="s">
        <v>277</v>
      </c>
      <c r="J159" s="233" t="s">
        <v>278</v>
      </c>
      <c r="K159" s="305"/>
    </row>
    <row r="160" ht="24" hidden="1" spans="1:28">
      <c r="A160" s="292"/>
      <c r="B160" s="183">
        <v>161</v>
      </c>
      <c r="C160" s="228" t="s">
        <v>443</v>
      </c>
      <c r="D160" s="228" t="s">
        <v>444</v>
      </c>
      <c r="E160" s="183" t="s">
        <v>10</v>
      </c>
      <c r="F160" s="239">
        <v>800</v>
      </c>
      <c r="G160" s="317" t="s">
        <v>192</v>
      </c>
      <c r="H160" s="183">
        <v>2021</v>
      </c>
      <c r="I160" s="183" t="s">
        <v>37</v>
      </c>
      <c r="J160" s="183" t="s">
        <v>38</v>
      </c>
      <c r="K160" s="261"/>
      <c r="T160" s="11">
        <v>1</v>
      </c>
      <c r="AB160" s="275"/>
    </row>
    <row r="161" s="222" customFormat="1" ht="36" hidden="1" spans="1:31">
      <c r="A161" s="292"/>
      <c r="B161" s="183">
        <v>162</v>
      </c>
      <c r="C161" s="137" t="s">
        <v>450</v>
      </c>
      <c r="D161" s="137" t="s">
        <v>451</v>
      </c>
      <c r="E161" s="137" t="s">
        <v>10</v>
      </c>
      <c r="F161" s="243">
        <v>4478</v>
      </c>
      <c r="G161" s="137" t="s">
        <v>21</v>
      </c>
      <c r="H161" s="137" t="s">
        <v>21</v>
      </c>
      <c r="I161" s="137" t="s">
        <v>264</v>
      </c>
      <c r="J161" s="137" t="s">
        <v>264</v>
      </c>
      <c r="K161" s="263"/>
      <c r="L161" s="11"/>
      <c r="M161" s="11"/>
      <c r="N161" s="11"/>
      <c r="O161" s="11"/>
      <c r="P161" s="11"/>
      <c r="Q161" s="11"/>
      <c r="R161" s="11"/>
      <c r="S161" s="11"/>
      <c r="T161" s="11"/>
      <c r="U161" s="11"/>
      <c r="V161" s="11"/>
      <c r="W161" s="11"/>
      <c r="X161" s="11"/>
      <c r="Y161" s="11"/>
      <c r="Z161" s="11"/>
      <c r="AA161" s="11"/>
      <c r="AB161" s="270"/>
      <c r="AC161" s="12"/>
      <c r="AE161" s="311"/>
    </row>
    <row r="162" ht="54" hidden="1" spans="1:11">
      <c r="A162" s="297"/>
      <c r="B162" s="183">
        <v>163</v>
      </c>
      <c r="C162" s="828" t="s">
        <v>453</v>
      </c>
      <c r="D162" s="828" t="s">
        <v>454</v>
      </c>
      <c r="E162" s="137" t="s">
        <v>10</v>
      </c>
      <c r="F162" s="828">
        <v>2150</v>
      </c>
      <c r="G162" s="137" t="s">
        <v>21</v>
      </c>
      <c r="H162" s="137" t="s">
        <v>21</v>
      </c>
      <c r="I162" s="137" t="s">
        <v>264</v>
      </c>
      <c r="J162" s="137" t="s">
        <v>264</v>
      </c>
      <c r="K162" s="263"/>
    </row>
    <row r="163" ht="24" hidden="1" spans="1:19">
      <c r="A163" s="183" t="s">
        <v>456</v>
      </c>
      <c r="B163" s="183">
        <v>164</v>
      </c>
      <c r="C163" s="829" t="s">
        <v>457</v>
      </c>
      <c r="D163" s="248" t="s">
        <v>458</v>
      </c>
      <c r="E163" s="250" t="s">
        <v>11</v>
      </c>
      <c r="F163" s="251" t="s">
        <v>21</v>
      </c>
      <c r="G163" s="248">
        <v>2021</v>
      </c>
      <c r="H163" s="248">
        <v>2023</v>
      </c>
      <c r="I163" s="248" t="s">
        <v>353</v>
      </c>
      <c r="J163" s="250" t="s">
        <v>47</v>
      </c>
      <c r="K163" s="839"/>
      <c r="S163" s="11">
        <v>3</v>
      </c>
    </row>
    <row r="164" hidden="1" spans="1:11">
      <c r="A164" s="183"/>
      <c r="B164" s="183">
        <v>165</v>
      </c>
      <c r="C164" s="830"/>
      <c r="D164" s="248" t="s">
        <v>459</v>
      </c>
      <c r="E164" s="250" t="s">
        <v>11</v>
      </c>
      <c r="F164" s="251" t="s">
        <v>21</v>
      </c>
      <c r="G164" s="248">
        <v>2021</v>
      </c>
      <c r="H164" s="248">
        <v>2023</v>
      </c>
      <c r="I164" s="248" t="s">
        <v>311</v>
      </c>
      <c r="J164" s="250" t="s">
        <v>59</v>
      </c>
      <c r="K164" s="839"/>
    </row>
    <row r="165" ht="36" hidden="1" spans="1:24">
      <c r="A165" s="183"/>
      <c r="B165" s="183">
        <v>166</v>
      </c>
      <c r="C165" s="292" t="s">
        <v>460</v>
      </c>
      <c r="D165" s="257" t="s">
        <v>467</v>
      </c>
      <c r="E165" s="250" t="s">
        <v>11</v>
      </c>
      <c r="F165" s="251" t="s">
        <v>21</v>
      </c>
      <c r="G165" s="251" t="s">
        <v>21</v>
      </c>
      <c r="H165" s="251" t="s">
        <v>21</v>
      </c>
      <c r="I165" s="248" t="s">
        <v>468</v>
      </c>
      <c r="J165" s="257" t="s">
        <v>47</v>
      </c>
      <c r="K165" s="23"/>
      <c r="X165" s="11">
        <v>8</v>
      </c>
    </row>
    <row r="166" hidden="1" spans="1:18">
      <c r="A166" s="183"/>
      <c r="B166" s="183">
        <v>167</v>
      </c>
      <c r="C166" s="248" t="s">
        <v>469</v>
      </c>
      <c r="D166" s="257" t="s">
        <v>470</v>
      </c>
      <c r="E166" s="250" t="s">
        <v>11</v>
      </c>
      <c r="F166" s="251" t="s">
        <v>21</v>
      </c>
      <c r="G166" s="251" t="s">
        <v>21</v>
      </c>
      <c r="H166" s="251" t="s">
        <v>21</v>
      </c>
      <c r="I166" s="248" t="s">
        <v>133</v>
      </c>
      <c r="J166" s="257" t="s">
        <v>59</v>
      </c>
      <c r="K166" s="23"/>
      <c r="R166" s="11">
        <v>3</v>
      </c>
    </row>
    <row r="167" ht="24" hidden="1" spans="1:19">
      <c r="A167" s="183"/>
      <c r="B167" s="183">
        <v>168</v>
      </c>
      <c r="C167" s="829" t="s">
        <v>471</v>
      </c>
      <c r="D167" s="831" t="s">
        <v>472</v>
      </c>
      <c r="E167" s="325" t="s">
        <v>11</v>
      </c>
      <c r="F167" s="832" t="s">
        <v>21</v>
      </c>
      <c r="G167" s="832" t="s">
        <v>21</v>
      </c>
      <c r="H167" s="832" t="s">
        <v>21</v>
      </c>
      <c r="I167" s="829" t="s">
        <v>133</v>
      </c>
      <c r="J167" s="831" t="s">
        <v>47</v>
      </c>
      <c r="K167" s="23"/>
      <c r="S167" s="11">
        <v>10</v>
      </c>
    </row>
    <row r="168" ht="24" hidden="1" spans="1:28">
      <c r="A168" s="183"/>
      <c r="B168" s="183">
        <v>169</v>
      </c>
      <c r="C168" s="289" t="s">
        <v>340</v>
      </c>
      <c r="D168" s="289" t="s">
        <v>341</v>
      </c>
      <c r="E168" s="289" t="s">
        <v>10</v>
      </c>
      <c r="F168" s="289">
        <v>33385</v>
      </c>
      <c r="G168" s="289" t="s">
        <v>21</v>
      </c>
      <c r="H168" s="289" t="s">
        <v>21</v>
      </c>
      <c r="I168" s="289" t="s">
        <v>219</v>
      </c>
      <c r="J168" s="824" t="s">
        <v>110</v>
      </c>
      <c r="K168" s="824" t="s">
        <v>110</v>
      </c>
      <c r="L168" s="824" t="s">
        <v>110</v>
      </c>
      <c r="M168" s="824" t="s">
        <v>110</v>
      </c>
      <c r="N168" s="824" t="s">
        <v>110</v>
      </c>
      <c r="O168" s="824" t="s">
        <v>110</v>
      </c>
      <c r="P168" s="824" t="s">
        <v>110</v>
      </c>
      <c r="Q168" s="824" t="s">
        <v>110</v>
      </c>
      <c r="R168" s="824" t="s">
        <v>110</v>
      </c>
      <c r="S168" s="824" t="s">
        <v>110</v>
      </c>
      <c r="T168" s="824" t="s">
        <v>110</v>
      </c>
      <c r="U168" s="824" t="s">
        <v>110</v>
      </c>
      <c r="V168" s="824" t="s">
        <v>110</v>
      </c>
      <c r="W168" s="824" t="s">
        <v>110</v>
      </c>
      <c r="X168" s="824" t="s">
        <v>110</v>
      </c>
      <c r="Y168" s="824" t="s">
        <v>110</v>
      </c>
      <c r="Z168" s="824" t="s">
        <v>110</v>
      </c>
      <c r="AA168" s="840" t="s">
        <v>110</v>
      </c>
      <c r="AB168" s="272"/>
    </row>
    <row r="169" spans="1:11">
      <c r="A169" s="226" t="s">
        <v>474</v>
      </c>
      <c r="B169" s="226"/>
      <c r="C169" s="226"/>
      <c r="D169" s="226"/>
      <c r="E169" s="226"/>
      <c r="F169" s="226"/>
      <c r="G169" s="226"/>
      <c r="H169" s="226"/>
      <c r="I169" s="226"/>
      <c r="J169" s="226"/>
      <c r="K169" s="226"/>
    </row>
    <row r="170" spans="1:11">
      <c r="A170" s="334" t="s">
        <v>1219</v>
      </c>
      <c r="B170" s="335"/>
      <c r="C170" s="335"/>
      <c r="D170" s="335"/>
      <c r="E170" s="335"/>
      <c r="F170" s="335"/>
      <c r="G170" s="335"/>
      <c r="H170" s="335"/>
      <c r="I170" s="335"/>
      <c r="J170" s="822"/>
      <c r="K170" s="226"/>
    </row>
    <row r="171" ht="36" hidden="1" spans="1:10">
      <c r="A171" s="183" t="s">
        <v>476</v>
      </c>
      <c r="B171" s="183">
        <v>149</v>
      </c>
      <c r="C171" s="136" t="s">
        <v>477</v>
      </c>
      <c r="D171" s="136" t="s">
        <v>478</v>
      </c>
      <c r="E171" s="183" t="s">
        <v>85</v>
      </c>
      <c r="F171" s="369">
        <v>150000</v>
      </c>
      <c r="G171" s="369">
        <v>2012</v>
      </c>
      <c r="H171" s="233">
        <v>2022</v>
      </c>
      <c r="I171" s="183" t="s">
        <v>479</v>
      </c>
      <c r="J171" s="183" t="s">
        <v>110</v>
      </c>
    </row>
    <row r="172" ht="24" hidden="1" spans="1:10">
      <c r="A172" s="289" t="s">
        <v>480</v>
      </c>
      <c r="B172" s="183">
        <v>150</v>
      </c>
      <c r="C172" s="288" t="s">
        <v>481</v>
      </c>
      <c r="D172" s="288" t="s">
        <v>482</v>
      </c>
      <c r="E172" s="183" t="s">
        <v>10</v>
      </c>
      <c r="F172" s="233">
        <v>8000</v>
      </c>
      <c r="G172" s="369">
        <v>2023</v>
      </c>
      <c r="H172" s="233">
        <v>2025</v>
      </c>
      <c r="I172" s="183" t="s">
        <v>277</v>
      </c>
      <c r="J172" s="183" t="s">
        <v>278</v>
      </c>
    </row>
    <row r="173" ht="36" hidden="1" spans="1:28">
      <c r="A173" s="292"/>
      <c r="B173" s="183">
        <v>151</v>
      </c>
      <c r="C173" s="228" t="s">
        <v>485</v>
      </c>
      <c r="D173" s="228" t="s">
        <v>486</v>
      </c>
      <c r="E173" s="183" t="s">
        <v>10</v>
      </c>
      <c r="F173" s="233">
        <v>310</v>
      </c>
      <c r="G173" s="233" t="s">
        <v>21</v>
      </c>
      <c r="H173" s="233" t="s">
        <v>21</v>
      </c>
      <c r="I173" s="183" t="s">
        <v>37</v>
      </c>
      <c r="J173" s="183" t="s">
        <v>38</v>
      </c>
      <c r="K173" s="183" t="s">
        <v>38</v>
      </c>
      <c r="L173" s="183" t="s">
        <v>38</v>
      </c>
      <c r="M173" s="183" t="s">
        <v>38</v>
      </c>
      <c r="N173" s="183" t="s">
        <v>38</v>
      </c>
      <c r="O173" s="183" t="s">
        <v>38</v>
      </c>
      <c r="P173" s="183" t="s">
        <v>38</v>
      </c>
      <c r="Q173" s="183" t="s">
        <v>38</v>
      </c>
      <c r="R173" s="183" t="s">
        <v>38</v>
      </c>
      <c r="S173" s="183" t="s">
        <v>38</v>
      </c>
      <c r="T173" s="183" t="s">
        <v>38</v>
      </c>
      <c r="U173" s="183" t="s">
        <v>38</v>
      </c>
      <c r="V173" s="183" t="s">
        <v>38</v>
      </c>
      <c r="W173" s="183" t="s">
        <v>38</v>
      </c>
      <c r="X173" s="183" t="s">
        <v>38</v>
      </c>
      <c r="Y173" s="183" t="s">
        <v>38</v>
      </c>
      <c r="Z173" s="183" t="s">
        <v>38</v>
      </c>
      <c r="AA173" s="274" t="s">
        <v>38</v>
      </c>
      <c r="AB173" s="275"/>
    </row>
    <row r="174" ht="36" hidden="1" spans="1:28">
      <c r="A174" s="292"/>
      <c r="B174" s="183">
        <v>152</v>
      </c>
      <c r="C174" s="136" t="s">
        <v>487</v>
      </c>
      <c r="D174" s="136" t="s">
        <v>488</v>
      </c>
      <c r="E174" s="137" t="s">
        <v>10</v>
      </c>
      <c r="F174" s="296">
        <v>14000</v>
      </c>
      <c r="G174" s="296">
        <v>2020</v>
      </c>
      <c r="H174" s="233">
        <v>2023</v>
      </c>
      <c r="I174" s="183" t="s">
        <v>149</v>
      </c>
      <c r="J174" s="183" t="s">
        <v>34</v>
      </c>
      <c r="K174" s="183" t="s">
        <v>34</v>
      </c>
      <c r="L174" s="183" t="s">
        <v>34</v>
      </c>
      <c r="M174" s="183" t="s">
        <v>34</v>
      </c>
      <c r="N174" s="183" t="s">
        <v>34</v>
      </c>
      <c r="O174" s="183" t="s">
        <v>34</v>
      </c>
      <c r="P174" s="183" t="s">
        <v>34</v>
      </c>
      <c r="Q174" s="183" t="s">
        <v>34</v>
      </c>
      <c r="R174" s="183" t="s">
        <v>34</v>
      </c>
      <c r="S174" s="183" t="s">
        <v>34</v>
      </c>
      <c r="T174" s="183" t="s">
        <v>34</v>
      </c>
      <c r="U174" s="183" t="s">
        <v>34</v>
      </c>
      <c r="V174" s="183" t="s">
        <v>34</v>
      </c>
      <c r="W174" s="183" t="s">
        <v>34</v>
      </c>
      <c r="X174" s="183" t="s">
        <v>34</v>
      </c>
      <c r="Y174" s="183" t="s">
        <v>34</v>
      </c>
      <c r="Z174" s="183" t="s">
        <v>34</v>
      </c>
      <c r="AA174" s="274" t="s">
        <v>34</v>
      </c>
      <c r="AB174" s="275"/>
    </row>
    <row r="175" ht="24" hidden="1" spans="1:10">
      <c r="A175" s="292"/>
      <c r="B175" s="183">
        <v>153</v>
      </c>
      <c r="C175" s="236" t="s">
        <v>489</v>
      </c>
      <c r="D175" s="183" t="s">
        <v>490</v>
      </c>
      <c r="E175" s="183" t="s">
        <v>10</v>
      </c>
      <c r="F175" s="247">
        <v>13171</v>
      </c>
      <c r="G175" s="247">
        <v>2024</v>
      </c>
      <c r="H175" s="287">
        <v>2025</v>
      </c>
      <c r="I175" s="183" t="s">
        <v>262</v>
      </c>
      <c r="J175" s="183" t="s">
        <v>264</v>
      </c>
    </row>
    <row r="176" ht="24" hidden="1" spans="1:10">
      <c r="A176" s="292"/>
      <c r="B176" s="183">
        <v>154</v>
      </c>
      <c r="C176" s="236" t="s">
        <v>491</v>
      </c>
      <c r="D176" s="183" t="s">
        <v>492</v>
      </c>
      <c r="E176" s="183" t="s">
        <v>10</v>
      </c>
      <c r="F176" s="247">
        <v>2000</v>
      </c>
      <c r="G176" s="233" t="s">
        <v>21</v>
      </c>
      <c r="H176" s="233" t="s">
        <v>21</v>
      </c>
      <c r="I176" s="183" t="s">
        <v>277</v>
      </c>
      <c r="J176" s="183" t="s">
        <v>278</v>
      </c>
    </row>
    <row r="177" ht="24" hidden="1" spans="1:10">
      <c r="A177" s="292"/>
      <c r="B177" s="183">
        <v>155</v>
      </c>
      <c r="C177" s="236" t="s">
        <v>493</v>
      </c>
      <c r="D177" s="183" t="s">
        <v>494</v>
      </c>
      <c r="E177" s="183" t="s">
        <v>85</v>
      </c>
      <c r="F177" s="247">
        <v>17000</v>
      </c>
      <c r="G177" s="233">
        <v>2020</v>
      </c>
      <c r="H177" s="233">
        <v>2021</v>
      </c>
      <c r="I177" s="183" t="s">
        <v>219</v>
      </c>
      <c r="J177" s="183" t="s">
        <v>110</v>
      </c>
    </row>
    <row r="178" ht="24" hidden="1" spans="1:10">
      <c r="A178" s="292"/>
      <c r="B178" s="183">
        <v>156</v>
      </c>
      <c r="C178" s="236" t="s">
        <v>495</v>
      </c>
      <c r="D178" s="183" t="s">
        <v>496</v>
      </c>
      <c r="E178" s="183" t="s">
        <v>11</v>
      </c>
      <c r="F178" s="233" t="s">
        <v>21</v>
      </c>
      <c r="G178" s="233" t="s">
        <v>21</v>
      </c>
      <c r="H178" s="233" t="s">
        <v>21</v>
      </c>
      <c r="I178" s="183" t="s">
        <v>497</v>
      </c>
      <c r="J178" s="183" t="s">
        <v>47</v>
      </c>
    </row>
    <row r="179" ht="24" hidden="1" spans="1:10">
      <c r="A179" s="292"/>
      <c r="B179" s="183">
        <v>157</v>
      </c>
      <c r="C179" s="236" t="s">
        <v>498</v>
      </c>
      <c r="D179" s="228" t="s">
        <v>499</v>
      </c>
      <c r="E179" s="183" t="s">
        <v>11</v>
      </c>
      <c r="F179" s="233" t="s">
        <v>21</v>
      </c>
      <c r="G179" s="233" t="s">
        <v>21</v>
      </c>
      <c r="H179" s="233" t="s">
        <v>21</v>
      </c>
      <c r="I179" s="183" t="s">
        <v>497</v>
      </c>
      <c r="J179" s="183" t="s">
        <v>47</v>
      </c>
    </row>
    <row r="180" hidden="1" spans="1:10">
      <c r="A180" s="292"/>
      <c r="B180" s="183">
        <v>158</v>
      </c>
      <c r="C180" s="236" t="s">
        <v>500</v>
      </c>
      <c r="D180" s="68" t="s">
        <v>501</v>
      </c>
      <c r="E180" s="183" t="s">
        <v>11</v>
      </c>
      <c r="F180" s="233" t="s">
        <v>21</v>
      </c>
      <c r="G180" s="233" t="s">
        <v>21</v>
      </c>
      <c r="H180" s="233" t="s">
        <v>21</v>
      </c>
      <c r="I180" s="69" t="s">
        <v>277</v>
      </c>
      <c r="J180" s="69" t="s">
        <v>278</v>
      </c>
    </row>
    <row r="181" ht="24" hidden="1" spans="1:10">
      <c r="A181" s="297"/>
      <c r="B181" s="183">
        <v>159</v>
      </c>
      <c r="C181" s="236" t="s">
        <v>502</v>
      </c>
      <c r="D181" s="183" t="s">
        <v>503</v>
      </c>
      <c r="E181" s="183" t="s">
        <v>11</v>
      </c>
      <c r="F181" s="233" t="s">
        <v>21</v>
      </c>
      <c r="G181" s="233" t="s">
        <v>21</v>
      </c>
      <c r="H181" s="233" t="s">
        <v>21</v>
      </c>
      <c r="I181" s="183" t="s">
        <v>300</v>
      </c>
      <c r="J181" s="183" t="s">
        <v>59</v>
      </c>
    </row>
    <row r="182" ht="24" hidden="1" spans="1:10">
      <c r="A182" s="289" t="s">
        <v>504</v>
      </c>
      <c r="B182" s="183">
        <v>160</v>
      </c>
      <c r="C182" s="236" t="s">
        <v>505</v>
      </c>
      <c r="D182" s="183" t="s">
        <v>506</v>
      </c>
      <c r="E182" s="183" t="s">
        <v>10</v>
      </c>
      <c r="F182" s="233">
        <v>150000</v>
      </c>
      <c r="G182" s="233">
        <v>2021</v>
      </c>
      <c r="H182" s="233">
        <v>2025</v>
      </c>
      <c r="I182" s="183" t="s">
        <v>137</v>
      </c>
      <c r="J182" s="183" t="s">
        <v>121</v>
      </c>
    </row>
    <row r="183" ht="36" hidden="1" spans="1:10">
      <c r="A183" s="292"/>
      <c r="B183" s="183">
        <v>161</v>
      </c>
      <c r="C183" s="236" t="s">
        <v>507</v>
      </c>
      <c r="D183" s="183" t="s">
        <v>508</v>
      </c>
      <c r="E183" s="183" t="s">
        <v>10</v>
      </c>
      <c r="F183" s="247">
        <v>10000</v>
      </c>
      <c r="G183" s="233">
        <v>2023</v>
      </c>
      <c r="H183" s="233">
        <v>2025</v>
      </c>
      <c r="I183" s="183" t="s">
        <v>359</v>
      </c>
      <c r="J183" s="183" t="s">
        <v>360</v>
      </c>
    </row>
    <row r="184" ht="36" hidden="1" spans="1:10">
      <c r="A184" s="292"/>
      <c r="B184" s="183">
        <v>162</v>
      </c>
      <c r="C184" s="289" t="s">
        <v>509</v>
      </c>
      <c r="D184" s="183" t="s">
        <v>510</v>
      </c>
      <c r="E184" s="183" t="s">
        <v>10</v>
      </c>
      <c r="F184" s="233" t="s">
        <v>21</v>
      </c>
      <c r="G184" s="369">
        <v>2021</v>
      </c>
      <c r="H184" s="233">
        <v>2022</v>
      </c>
      <c r="I184" s="183" t="s">
        <v>479</v>
      </c>
      <c r="J184" s="183" t="s">
        <v>47</v>
      </c>
    </row>
    <row r="185" ht="24" hidden="1" spans="1:10">
      <c r="A185" s="292"/>
      <c r="B185" s="183">
        <v>163</v>
      </c>
      <c r="C185" s="292"/>
      <c r="D185" s="833" t="s">
        <v>511</v>
      </c>
      <c r="E185" s="183" t="s">
        <v>10</v>
      </c>
      <c r="F185" s="233" t="s">
        <v>21</v>
      </c>
      <c r="G185" s="369">
        <v>2023</v>
      </c>
      <c r="H185" s="233">
        <v>2024</v>
      </c>
      <c r="I185" s="183" t="s">
        <v>479</v>
      </c>
      <c r="J185" s="183" t="s">
        <v>47</v>
      </c>
    </row>
    <row r="186" ht="24" hidden="1" spans="1:10">
      <c r="A186" s="292"/>
      <c r="B186" s="183">
        <v>164</v>
      </c>
      <c r="C186" s="297"/>
      <c r="D186" s="833" t="s">
        <v>512</v>
      </c>
      <c r="E186" s="183" t="s">
        <v>10</v>
      </c>
      <c r="F186" s="233" t="s">
        <v>21</v>
      </c>
      <c r="G186" s="369">
        <v>2022</v>
      </c>
      <c r="H186" s="233">
        <v>2023</v>
      </c>
      <c r="I186" s="183" t="s">
        <v>479</v>
      </c>
      <c r="J186" s="183" t="s">
        <v>47</v>
      </c>
    </row>
    <row r="187" ht="24" hidden="1" spans="1:10">
      <c r="A187" s="292"/>
      <c r="B187" s="183">
        <v>165</v>
      </c>
      <c r="C187" s="297" t="s">
        <v>516</v>
      </c>
      <c r="D187" s="833" t="s">
        <v>517</v>
      </c>
      <c r="E187" s="183" t="s">
        <v>10</v>
      </c>
      <c r="F187" s="233">
        <v>2000</v>
      </c>
      <c r="G187" s="233" t="s">
        <v>21</v>
      </c>
      <c r="H187" s="233" t="s">
        <v>21</v>
      </c>
      <c r="I187" s="183" t="s">
        <v>277</v>
      </c>
      <c r="J187" s="183" t="s">
        <v>278</v>
      </c>
    </row>
    <row r="188" ht="24" hidden="1" spans="1:10">
      <c r="A188" s="292"/>
      <c r="B188" s="183">
        <v>166</v>
      </c>
      <c r="C188" s="297" t="s">
        <v>518</v>
      </c>
      <c r="D188" s="833" t="s">
        <v>519</v>
      </c>
      <c r="E188" s="183" t="s">
        <v>10</v>
      </c>
      <c r="F188" s="233" t="s">
        <v>21</v>
      </c>
      <c r="G188" s="233">
        <v>2021</v>
      </c>
      <c r="H188" s="233">
        <v>2025</v>
      </c>
      <c r="I188" s="183" t="s">
        <v>520</v>
      </c>
      <c r="J188" s="183" t="s">
        <v>429</v>
      </c>
    </row>
    <row r="189" ht="24" hidden="1" spans="1:10">
      <c r="A189" s="292"/>
      <c r="B189" s="183">
        <v>167</v>
      </c>
      <c r="C189" s="834" t="s">
        <v>521</v>
      </c>
      <c r="D189" s="183" t="s">
        <v>522</v>
      </c>
      <c r="E189" s="137" t="s">
        <v>11</v>
      </c>
      <c r="F189" s="233">
        <v>3900</v>
      </c>
      <c r="G189" s="835">
        <v>2022</v>
      </c>
      <c r="H189" s="287">
        <v>2025</v>
      </c>
      <c r="I189" s="183" t="s">
        <v>300</v>
      </c>
      <c r="J189" s="183" t="s">
        <v>59</v>
      </c>
    </row>
    <row r="190" ht="24" hidden="1" spans="1:10">
      <c r="A190" s="292"/>
      <c r="B190" s="183">
        <v>168</v>
      </c>
      <c r="C190" s="183" t="s">
        <v>523</v>
      </c>
      <c r="D190" s="183" t="s">
        <v>524</v>
      </c>
      <c r="E190" s="183" t="s">
        <v>11</v>
      </c>
      <c r="F190" s="369">
        <v>3500</v>
      </c>
      <c r="G190" s="836">
        <v>2022</v>
      </c>
      <c r="H190" s="233">
        <v>2025</v>
      </c>
      <c r="I190" s="183" t="s">
        <v>300</v>
      </c>
      <c r="J190" s="183" t="s">
        <v>59</v>
      </c>
    </row>
    <row r="191" ht="24" hidden="1" spans="1:10">
      <c r="A191" s="292"/>
      <c r="B191" s="183">
        <v>169</v>
      </c>
      <c r="C191" s="183" t="s">
        <v>525</v>
      </c>
      <c r="D191" s="183" t="s">
        <v>526</v>
      </c>
      <c r="E191" s="183" t="s">
        <v>11</v>
      </c>
      <c r="F191" s="233" t="s">
        <v>21</v>
      </c>
      <c r="G191" s="369">
        <v>2021</v>
      </c>
      <c r="H191" s="233">
        <v>2025</v>
      </c>
      <c r="I191" s="183" t="s">
        <v>527</v>
      </c>
      <c r="J191" s="183" t="s">
        <v>47</v>
      </c>
    </row>
    <row r="192" ht="24" hidden="1" spans="1:10">
      <c r="A192" s="292"/>
      <c r="B192" s="183">
        <v>170</v>
      </c>
      <c r="C192" s="183" t="s">
        <v>528</v>
      </c>
      <c r="D192" s="183" t="s">
        <v>529</v>
      </c>
      <c r="E192" s="183" t="s">
        <v>11</v>
      </c>
      <c r="F192" s="233" t="s">
        <v>21</v>
      </c>
      <c r="G192" s="233" t="s">
        <v>21</v>
      </c>
      <c r="H192" s="233" t="s">
        <v>21</v>
      </c>
      <c r="I192" s="183" t="s">
        <v>527</v>
      </c>
      <c r="J192" s="183" t="s">
        <v>47</v>
      </c>
    </row>
    <row r="193" ht="48" hidden="1" spans="1:10">
      <c r="A193" s="289" t="s">
        <v>531</v>
      </c>
      <c r="B193" s="183">
        <v>171</v>
      </c>
      <c r="C193" s="183" t="s">
        <v>532</v>
      </c>
      <c r="D193" s="183" t="s">
        <v>533</v>
      </c>
      <c r="E193" s="183" t="s">
        <v>10</v>
      </c>
      <c r="F193" s="233">
        <v>50000</v>
      </c>
      <c r="G193" s="369">
        <v>2021</v>
      </c>
      <c r="H193" s="233">
        <v>2022</v>
      </c>
      <c r="I193" s="183" t="s">
        <v>497</v>
      </c>
      <c r="J193" s="183" t="s">
        <v>429</v>
      </c>
    </row>
    <row r="194" ht="36" hidden="1" spans="1:10">
      <c r="A194" s="292"/>
      <c r="B194" s="183">
        <v>172</v>
      </c>
      <c r="C194" s="183" t="s">
        <v>534</v>
      </c>
      <c r="D194" s="183" t="s">
        <v>535</v>
      </c>
      <c r="E194" s="183" t="s">
        <v>10</v>
      </c>
      <c r="F194" s="233">
        <v>50000</v>
      </c>
      <c r="G194" s="369">
        <v>2021</v>
      </c>
      <c r="H194" s="233">
        <v>2023</v>
      </c>
      <c r="I194" s="183" t="s">
        <v>311</v>
      </c>
      <c r="J194" s="183" t="s">
        <v>59</v>
      </c>
    </row>
    <row r="195" ht="24" hidden="1" spans="1:10">
      <c r="A195" s="292"/>
      <c r="B195" s="183">
        <v>173</v>
      </c>
      <c r="C195" s="183" t="s">
        <v>536</v>
      </c>
      <c r="D195" s="183" t="s">
        <v>537</v>
      </c>
      <c r="E195" s="183" t="s">
        <v>10</v>
      </c>
      <c r="F195" s="233">
        <v>4000</v>
      </c>
      <c r="G195" s="369">
        <v>2022</v>
      </c>
      <c r="H195" s="233">
        <v>2023</v>
      </c>
      <c r="I195" s="183" t="s">
        <v>149</v>
      </c>
      <c r="J195" s="183" t="s">
        <v>34</v>
      </c>
    </row>
    <row r="196" ht="24" hidden="1" spans="1:28">
      <c r="A196" s="292"/>
      <c r="B196" s="183">
        <v>174</v>
      </c>
      <c r="C196" s="183" t="s">
        <v>538</v>
      </c>
      <c r="D196" s="183" t="s">
        <v>539</v>
      </c>
      <c r="E196" s="183" t="s">
        <v>85</v>
      </c>
      <c r="F196" s="233">
        <v>71500</v>
      </c>
      <c r="G196" s="233">
        <v>2018.2</v>
      </c>
      <c r="H196" s="233">
        <v>2021.12</v>
      </c>
      <c r="I196" s="183" t="s">
        <v>232</v>
      </c>
      <c r="J196" s="183" t="s">
        <v>24</v>
      </c>
      <c r="AB196" s="275"/>
    </row>
    <row r="197" ht="84" hidden="1" spans="1:29">
      <c r="A197" s="292"/>
      <c r="B197" s="183">
        <v>175</v>
      </c>
      <c r="C197" s="183" t="s">
        <v>541</v>
      </c>
      <c r="D197" s="183" t="s">
        <v>1220</v>
      </c>
      <c r="E197" s="183" t="s">
        <v>85</v>
      </c>
      <c r="F197" s="233">
        <v>39000</v>
      </c>
      <c r="G197" s="233">
        <v>2021.3</v>
      </c>
      <c r="H197" s="233">
        <v>2022.12</v>
      </c>
      <c r="I197" s="183" t="s">
        <v>232</v>
      </c>
      <c r="J197" s="183" t="s">
        <v>24</v>
      </c>
      <c r="K197" s="11" t="s">
        <v>24</v>
      </c>
      <c r="L197" s="11" t="s">
        <v>543</v>
      </c>
      <c r="AB197" s="275"/>
      <c r="AC197" s="23"/>
    </row>
    <row r="198" ht="24" hidden="1" spans="1:10">
      <c r="A198" s="292"/>
      <c r="B198" s="183">
        <v>176</v>
      </c>
      <c r="C198" s="183" t="s">
        <v>544</v>
      </c>
      <c r="D198" s="183" t="s">
        <v>545</v>
      </c>
      <c r="E198" s="183" t="s">
        <v>11</v>
      </c>
      <c r="F198" s="233">
        <v>6150</v>
      </c>
      <c r="G198" s="369">
        <v>2021</v>
      </c>
      <c r="H198" s="233">
        <v>2023</v>
      </c>
      <c r="I198" s="183" t="s">
        <v>546</v>
      </c>
      <c r="J198" s="183" t="s">
        <v>121</v>
      </c>
    </row>
    <row r="199" ht="33" hidden="1" spans="1:10">
      <c r="A199" s="292"/>
      <c r="B199" s="183">
        <v>177</v>
      </c>
      <c r="C199" s="834" t="s">
        <v>547</v>
      </c>
      <c r="D199" s="183" t="s">
        <v>548</v>
      </c>
      <c r="E199" s="183" t="s">
        <v>11</v>
      </c>
      <c r="F199" s="233">
        <v>20000</v>
      </c>
      <c r="G199" s="369">
        <v>2021</v>
      </c>
      <c r="H199" s="233">
        <v>2023</v>
      </c>
      <c r="I199" s="183" t="s">
        <v>546</v>
      </c>
      <c r="J199" s="183" t="s">
        <v>121</v>
      </c>
    </row>
    <row r="200" ht="36" hidden="1" spans="1:10">
      <c r="A200" s="292"/>
      <c r="B200" s="183">
        <v>178</v>
      </c>
      <c r="C200" s="834" t="s">
        <v>549</v>
      </c>
      <c r="D200" s="183" t="s">
        <v>550</v>
      </c>
      <c r="E200" s="183" t="s">
        <v>11</v>
      </c>
      <c r="F200" s="233">
        <v>2650</v>
      </c>
      <c r="G200" s="369">
        <v>2021</v>
      </c>
      <c r="H200" s="233">
        <v>2023</v>
      </c>
      <c r="I200" s="183" t="s">
        <v>546</v>
      </c>
      <c r="J200" s="183" t="s">
        <v>121</v>
      </c>
    </row>
    <row r="201" ht="48" hidden="1" spans="1:10">
      <c r="A201" s="292"/>
      <c r="B201" s="183">
        <v>179</v>
      </c>
      <c r="C201" s="183" t="s">
        <v>551</v>
      </c>
      <c r="D201" s="183" t="s">
        <v>552</v>
      </c>
      <c r="E201" s="183" t="s">
        <v>11</v>
      </c>
      <c r="F201" s="233">
        <v>1200000</v>
      </c>
      <c r="G201" s="233" t="s">
        <v>21</v>
      </c>
      <c r="H201" s="233" t="s">
        <v>21</v>
      </c>
      <c r="I201" s="183" t="s">
        <v>553</v>
      </c>
      <c r="J201" s="183" t="s">
        <v>429</v>
      </c>
    </row>
    <row r="202" ht="36" hidden="1" spans="1:10">
      <c r="A202" s="292"/>
      <c r="B202" s="183">
        <v>180</v>
      </c>
      <c r="C202" s="183" t="s">
        <v>554</v>
      </c>
      <c r="D202" s="228" t="s">
        <v>555</v>
      </c>
      <c r="E202" s="183" t="s">
        <v>11</v>
      </c>
      <c r="F202" s="233">
        <v>12000</v>
      </c>
      <c r="G202" s="233" t="s">
        <v>21</v>
      </c>
      <c r="H202" s="233" t="s">
        <v>21</v>
      </c>
      <c r="I202" s="183" t="s">
        <v>264</v>
      </c>
      <c r="J202" s="183" t="s">
        <v>264</v>
      </c>
    </row>
    <row r="203" ht="36" hidden="1" spans="1:10">
      <c r="A203" s="292"/>
      <c r="B203" s="183">
        <v>181</v>
      </c>
      <c r="C203" s="183" t="s">
        <v>556</v>
      </c>
      <c r="D203" s="183" t="s">
        <v>557</v>
      </c>
      <c r="E203" s="183" t="s">
        <v>11</v>
      </c>
      <c r="F203" s="233" t="s">
        <v>21</v>
      </c>
      <c r="G203" s="369">
        <v>2021</v>
      </c>
      <c r="H203" s="233">
        <v>2023</v>
      </c>
      <c r="I203" s="183" t="s">
        <v>558</v>
      </c>
      <c r="J203" s="183" t="s">
        <v>559</v>
      </c>
    </row>
    <row r="204" ht="24" hidden="1" spans="1:10">
      <c r="A204" s="297"/>
      <c r="B204" s="183">
        <v>182</v>
      </c>
      <c r="C204" s="183" t="s">
        <v>560</v>
      </c>
      <c r="D204" s="183" t="s">
        <v>561</v>
      </c>
      <c r="E204" s="183" t="s">
        <v>11</v>
      </c>
      <c r="F204" s="233" t="s">
        <v>21</v>
      </c>
      <c r="G204" s="369">
        <v>2021</v>
      </c>
      <c r="H204" s="233">
        <v>2023</v>
      </c>
      <c r="I204" s="183" t="s">
        <v>311</v>
      </c>
      <c r="J204" s="183" t="s">
        <v>59</v>
      </c>
    </row>
    <row r="205" ht="36" hidden="1" spans="1:10">
      <c r="A205" s="292" t="s">
        <v>562</v>
      </c>
      <c r="B205" s="183">
        <v>183</v>
      </c>
      <c r="C205" s="228" t="s">
        <v>563</v>
      </c>
      <c r="D205" s="228" t="s">
        <v>564</v>
      </c>
      <c r="E205" s="183" t="s">
        <v>10</v>
      </c>
      <c r="F205" s="247">
        <v>26500</v>
      </c>
      <c r="G205" s="233" t="s">
        <v>21</v>
      </c>
      <c r="H205" s="233" t="s">
        <v>21</v>
      </c>
      <c r="I205" s="183" t="s">
        <v>37</v>
      </c>
      <c r="J205" s="183" t="s">
        <v>38</v>
      </c>
    </row>
    <row r="206" ht="24" hidden="1" spans="1:22">
      <c r="A206" s="292"/>
      <c r="B206" s="183">
        <v>184</v>
      </c>
      <c r="C206" s="236" t="s">
        <v>565</v>
      </c>
      <c r="D206" s="236" t="s">
        <v>566</v>
      </c>
      <c r="E206" s="183" t="s">
        <v>10</v>
      </c>
      <c r="F206" s="264">
        <v>6000</v>
      </c>
      <c r="G206" s="233" t="s">
        <v>21</v>
      </c>
      <c r="H206" s="233" t="s">
        <v>21</v>
      </c>
      <c r="I206" s="84" t="s">
        <v>277</v>
      </c>
      <c r="J206" s="183" t="s">
        <v>278</v>
      </c>
      <c r="O206" s="183"/>
      <c r="P206" s="183"/>
      <c r="Q206" s="183"/>
      <c r="R206" s="233"/>
      <c r="S206" s="369"/>
      <c r="T206" s="233"/>
      <c r="U206" s="183"/>
      <c r="V206" s="183"/>
    </row>
    <row r="207" ht="36" hidden="1" spans="1:28">
      <c r="A207" s="292"/>
      <c r="B207" s="183">
        <v>185</v>
      </c>
      <c r="C207" s="183" t="s">
        <v>567</v>
      </c>
      <c r="D207" s="228" t="s">
        <v>568</v>
      </c>
      <c r="E207" s="183" t="s">
        <v>10</v>
      </c>
      <c r="F207" s="233">
        <v>5000</v>
      </c>
      <c r="G207" s="233">
        <v>2021</v>
      </c>
      <c r="H207" s="233">
        <v>2025</v>
      </c>
      <c r="I207" s="183" t="s">
        <v>569</v>
      </c>
      <c r="J207" s="183" t="s">
        <v>273</v>
      </c>
      <c r="K207" s="183" t="s">
        <v>273</v>
      </c>
      <c r="L207" s="183" t="s">
        <v>273</v>
      </c>
      <c r="M207" s="183" t="s">
        <v>273</v>
      </c>
      <c r="N207" s="183" t="s">
        <v>273</v>
      </c>
      <c r="O207" s="183" t="s">
        <v>273</v>
      </c>
      <c r="P207" s="183" t="s">
        <v>273</v>
      </c>
      <c r="Q207" s="183" t="s">
        <v>273</v>
      </c>
      <c r="R207" s="183" t="s">
        <v>273</v>
      </c>
      <c r="S207" s="183" t="s">
        <v>273</v>
      </c>
      <c r="T207" s="183" t="s">
        <v>273</v>
      </c>
      <c r="U207" s="183" t="s">
        <v>273</v>
      </c>
      <c r="V207" s="183" t="s">
        <v>273</v>
      </c>
      <c r="W207" s="183" t="s">
        <v>273</v>
      </c>
      <c r="X207" s="183" t="s">
        <v>273</v>
      </c>
      <c r="Y207" s="183" t="s">
        <v>273</v>
      </c>
      <c r="Z207" s="183" t="s">
        <v>273</v>
      </c>
      <c r="AA207" s="274" t="s">
        <v>273</v>
      </c>
      <c r="AB207" s="275"/>
    </row>
    <row r="208" ht="24" hidden="1" spans="1:10">
      <c r="A208" s="292"/>
      <c r="B208" s="183">
        <v>186</v>
      </c>
      <c r="C208" s="228" t="s">
        <v>570</v>
      </c>
      <c r="D208" s="183" t="s">
        <v>571</v>
      </c>
      <c r="E208" s="183" t="s">
        <v>11</v>
      </c>
      <c r="F208" s="233" t="s">
        <v>21</v>
      </c>
      <c r="G208" s="233">
        <v>2021</v>
      </c>
      <c r="H208" s="233">
        <v>2023</v>
      </c>
      <c r="I208" s="233" t="s">
        <v>21</v>
      </c>
      <c r="J208" s="183" t="s">
        <v>47</v>
      </c>
    </row>
    <row r="209" ht="24" hidden="1" spans="1:10">
      <c r="A209" s="292"/>
      <c r="B209" s="183">
        <v>187</v>
      </c>
      <c r="C209" s="228" t="s">
        <v>572</v>
      </c>
      <c r="D209" s="183" t="s">
        <v>573</v>
      </c>
      <c r="E209" s="183" t="s">
        <v>11</v>
      </c>
      <c r="F209" s="233" t="s">
        <v>21</v>
      </c>
      <c r="G209" s="233">
        <v>2021</v>
      </c>
      <c r="H209" s="233">
        <v>2023</v>
      </c>
      <c r="I209" s="233" t="s">
        <v>21</v>
      </c>
      <c r="J209" s="183" t="s">
        <v>47</v>
      </c>
    </row>
    <row r="210" ht="24" hidden="1" spans="1:10">
      <c r="A210" s="292"/>
      <c r="B210" s="183">
        <v>188</v>
      </c>
      <c r="C210" s="183" t="s">
        <v>574</v>
      </c>
      <c r="D210" s="183" t="s">
        <v>575</v>
      </c>
      <c r="E210" s="183" t="s">
        <v>11</v>
      </c>
      <c r="F210" s="233">
        <v>10750</v>
      </c>
      <c r="G210" s="369">
        <v>2021</v>
      </c>
      <c r="H210" s="233">
        <v>2023</v>
      </c>
      <c r="I210" s="183" t="s">
        <v>527</v>
      </c>
      <c r="J210" s="183" t="s">
        <v>47</v>
      </c>
    </row>
    <row r="211" ht="33" hidden="1" spans="1:10">
      <c r="A211" s="292"/>
      <c r="B211" s="183">
        <v>189</v>
      </c>
      <c r="C211" s="183" t="s">
        <v>576</v>
      </c>
      <c r="D211" s="183" t="s">
        <v>577</v>
      </c>
      <c r="E211" s="183" t="s">
        <v>11</v>
      </c>
      <c r="F211" s="233" t="s">
        <v>21</v>
      </c>
      <c r="G211" s="841">
        <v>2022</v>
      </c>
      <c r="H211" s="841">
        <v>2024</v>
      </c>
      <c r="I211" s="834" t="s">
        <v>300</v>
      </c>
      <c r="J211" s="183" t="s">
        <v>59</v>
      </c>
    </row>
    <row r="212" hidden="1" spans="1:10">
      <c r="A212" s="292"/>
      <c r="B212" s="183">
        <v>190</v>
      </c>
      <c r="C212" s="183" t="s">
        <v>578</v>
      </c>
      <c r="D212" s="228" t="s">
        <v>579</v>
      </c>
      <c r="E212" s="183" t="s">
        <v>11</v>
      </c>
      <c r="F212" s="233" t="s">
        <v>21</v>
      </c>
      <c r="G212" s="233">
        <v>2021</v>
      </c>
      <c r="H212" s="233">
        <v>2023</v>
      </c>
      <c r="I212" s="233" t="s">
        <v>21</v>
      </c>
      <c r="J212" s="183" t="s">
        <v>47</v>
      </c>
    </row>
    <row r="213" hidden="1" spans="1:10">
      <c r="A213" s="297"/>
      <c r="B213" s="183">
        <v>191</v>
      </c>
      <c r="C213" s="183" t="s">
        <v>580</v>
      </c>
      <c r="D213" s="183" t="s">
        <v>581</v>
      </c>
      <c r="E213" s="183" t="s">
        <v>11</v>
      </c>
      <c r="F213" s="233" t="s">
        <v>21</v>
      </c>
      <c r="G213" s="233">
        <v>2021</v>
      </c>
      <c r="H213" s="233">
        <v>2023</v>
      </c>
      <c r="I213" s="233" t="s">
        <v>21</v>
      </c>
      <c r="J213" s="183" t="s">
        <v>47</v>
      </c>
    </row>
    <row r="214" ht="24" hidden="1" spans="1:10">
      <c r="A214" s="289" t="s">
        <v>582</v>
      </c>
      <c r="B214" s="183">
        <v>192</v>
      </c>
      <c r="C214" s="277" t="s">
        <v>583</v>
      </c>
      <c r="D214" s="277" t="s">
        <v>584</v>
      </c>
      <c r="E214" s="183" t="s">
        <v>85</v>
      </c>
      <c r="F214" s="233">
        <v>10000</v>
      </c>
      <c r="G214" s="233">
        <v>2020</v>
      </c>
      <c r="H214" s="233">
        <v>2021</v>
      </c>
      <c r="I214" s="183" t="s">
        <v>21</v>
      </c>
      <c r="J214" s="183" t="s">
        <v>110</v>
      </c>
    </row>
    <row r="215" ht="24" hidden="1" spans="1:10">
      <c r="A215" s="292"/>
      <c r="B215" s="183">
        <v>193</v>
      </c>
      <c r="C215" s="277" t="s">
        <v>585</v>
      </c>
      <c r="D215" s="277" t="s">
        <v>586</v>
      </c>
      <c r="E215" s="183" t="s">
        <v>10</v>
      </c>
      <c r="F215" s="233">
        <v>6000</v>
      </c>
      <c r="G215" s="233">
        <v>2021</v>
      </c>
      <c r="H215" s="233">
        <v>2022</v>
      </c>
      <c r="I215" s="183" t="s">
        <v>272</v>
      </c>
      <c r="J215" s="183" t="s">
        <v>273</v>
      </c>
    </row>
    <row r="216" ht="24" hidden="1" spans="1:10">
      <c r="A216" s="292"/>
      <c r="B216" s="183">
        <v>194</v>
      </c>
      <c r="C216" s="183" t="s">
        <v>587</v>
      </c>
      <c r="D216" s="183" t="s">
        <v>588</v>
      </c>
      <c r="E216" s="183" t="s">
        <v>10</v>
      </c>
      <c r="F216" s="233" t="s">
        <v>21</v>
      </c>
      <c r="G216" s="233" t="s">
        <v>21</v>
      </c>
      <c r="H216" s="233" t="s">
        <v>21</v>
      </c>
      <c r="I216" s="233" t="s">
        <v>21</v>
      </c>
      <c r="J216" s="183" t="s">
        <v>589</v>
      </c>
    </row>
    <row r="217" ht="24" hidden="1" spans="1:10">
      <c r="A217" s="292"/>
      <c r="B217" s="183">
        <v>195</v>
      </c>
      <c r="C217" s="277" t="s">
        <v>518</v>
      </c>
      <c r="D217" s="277" t="s">
        <v>590</v>
      </c>
      <c r="E217" s="183" t="s">
        <v>10</v>
      </c>
      <c r="F217" s="233" t="s">
        <v>21</v>
      </c>
      <c r="G217" s="233">
        <v>2021</v>
      </c>
      <c r="H217" s="233">
        <v>2025</v>
      </c>
      <c r="I217" s="183" t="s">
        <v>520</v>
      </c>
      <c r="J217" s="183" t="s">
        <v>429</v>
      </c>
    </row>
    <row r="218" ht="24" hidden="1" spans="1:10">
      <c r="A218" s="292"/>
      <c r="B218" s="183">
        <v>196</v>
      </c>
      <c r="C218" s="277" t="s">
        <v>591</v>
      </c>
      <c r="D218" s="277" t="s">
        <v>592</v>
      </c>
      <c r="E218" s="183" t="s">
        <v>10</v>
      </c>
      <c r="F218" s="233" t="s">
        <v>21</v>
      </c>
      <c r="G218" s="233">
        <v>2021</v>
      </c>
      <c r="H218" s="233">
        <v>2023</v>
      </c>
      <c r="I218" s="233" t="s">
        <v>21</v>
      </c>
      <c r="J218" s="183" t="s">
        <v>59</v>
      </c>
    </row>
    <row r="219" ht="24" hidden="1" spans="1:10">
      <c r="A219" s="297"/>
      <c r="B219" s="183">
        <v>197</v>
      </c>
      <c r="C219" s="228" t="s">
        <v>593</v>
      </c>
      <c r="D219" s="183" t="s">
        <v>594</v>
      </c>
      <c r="E219" s="183" t="s">
        <v>10</v>
      </c>
      <c r="F219" s="233" t="s">
        <v>21</v>
      </c>
      <c r="G219" s="233" t="s">
        <v>21</v>
      </c>
      <c r="H219" s="233" t="s">
        <v>21</v>
      </c>
      <c r="I219" s="183" t="s">
        <v>595</v>
      </c>
      <c r="J219" s="183" t="s">
        <v>47</v>
      </c>
    </row>
    <row r="220" ht="24" hidden="1" spans="1:10">
      <c r="A220" s="289" t="s">
        <v>596</v>
      </c>
      <c r="B220" s="183">
        <v>198</v>
      </c>
      <c r="C220" s="277" t="s">
        <v>597</v>
      </c>
      <c r="D220" s="277" t="s">
        <v>598</v>
      </c>
      <c r="E220" s="183" t="s">
        <v>10</v>
      </c>
      <c r="F220" s="233" t="s">
        <v>21</v>
      </c>
      <c r="G220" s="233" t="s">
        <v>21</v>
      </c>
      <c r="H220" s="233" t="s">
        <v>21</v>
      </c>
      <c r="I220" s="183" t="s">
        <v>520</v>
      </c>
      <c r="J220" s="183" t="s">
        <v>589</v>
      </c>
    </row>
    <row r="221" ht="33" hidden="1" spans="1:10">
      <c r="A221" s="292"/>
      <c r="B221" s="183">
        <v>199</v>
      </c>
      <c r="C221" s="277" t="s">
        <v>599</v>
      </c>
      <c r="D221" s="834" t="s">
        <v>600</v>
      </c>
      <c r="E221" s="183" t="s">
        <v>10</v>
      </c>
      <c r="F221" s="233" t="s">
        <v>21</v>
      </c>
      <c r="G221" s="233" t="s">
        <v>21</v>
      </c>
      <c r="H221" s="233" t="s">
        <v>21</v>
      </c>
      <c r="I221" s="183" t="s">
        <v>520</v>
      </c>
      <c r="J221" s="183" t="s">
        <v>59</v>
      </c>
    </row>
    <row r="222" ht="36" hidden="1" spans="1:10">
      <c r="A222" s="292"/>
      <c r="B222" s="183">
        <v>200</v>
      </c>
      <c r="C222" s="236" t="s">
        <v>601</v>
      </c>
      <c r="D222" s="228" t="s">
        <v>602</v>
      </c>
      <c r="E222" s="183" t="s">
        <v>10</v>
      </c>
      <c r="F222" s="233">
        <v>220000</v>
      </c>
      <c r="G222" s="233">
        <v>2021</v>
      </c>
      <c r="H222" s="233">
        <v>2025</v>
      </c>
      <c r="I222" s="183" t="s">
        <v>603</v>
      </c>
      <c r="J222" s="183" t="s">
        <v>47</v>
      </c>
    </row>
    <row r="223" ht="36" hidden="1" spans="1:10">
      <c r="A223" s="292"/>
      <c r="B223" s="183">
        <v>201</v>
      </c>
      <c r="C223" s="236" t="s">
        <v>605</v>
      </c>
      <c r="D223" s="228" t="s">
        <v>606</v>
      </c>
      <c r="E223" s="183" t="s">
        <v>11</v>
      </c>
      <c r="F223" s="233" t="s">
        <v>21</v>
      </c>
      <c r="G223" s="233" t="s">
        <v>21</v>
      </c>
      <c r="H223" s="233" t="s">
        <v>21</v>
      </c>
      <c r="I223" s="233" t="s">
        <v>21</v>
      </c>
      <c r="J223" s="183" t="s">
        <v>47</v>
      </c>
    </row>
    <row r="224" ht="48" hidden="1" spans="1:10">
      <c r="A224" s="292"/>
      <c r="B224" s="183">
        <v>202</v>
      </c>
      <c r="C224" s="183" t="s">
        <v>607</v>
      </c>
      <c r="D224" s="183" t="s">
        <v>608</v>
      </c>
      <c r="E224" s="183" t="s">
        <v>10</v>
      </c>
      <c r="F224" s="233">
        <v>120000</v>
      </c>
      <c r="G224" s="233" t="s">
        <v>21</v>
      </c>
      <c r="H224" s="233" t="s">
        <v>21</v>
      </c>
      <c r="I224" s="183" t="s">
        <v>21</v>
      </c>
      <c r="J224" s="183" t="s">
        <v>609</v>
      </c>
    </row>
    <row r="225" ht="48" hidden="1" spans="1:10">
      <c r="A225" s="292"/>
      <c r="B225" s="183">
        <v>203</v>
      </c>
      <c r="C225" s="236" t="s">
        <v>610</v>
      </c>
      <c r="D225" s="842" t="s">
        <v>611</v>
      </c>
      <c r="E225" s="183" t="s">
        <v>10</v>
      </c>
      <c r="F225" s="264">
        <v>5000</v>
      </c>
      <c r="G225" s="233" t="s">
        <v>21</v>
      </c>
      <c r="H225" s="233" t="s">
        <v>21</v>
      </c>
      <c r="I225" s="84" t="s">
        <v>277</v>
      </c>
      <c r="J225" s="183" t="s">
        <v>278</v>
      </c>
    </row>
    <row r="226" ht="36" hidden="1" spans="1:10">
      <c r="A226" s="297"/>
      <c r="B226" s="183">
        <v>204</v>
      </c>
      <c r="C226" s="236" t="s">
        <v>612</v>
      </c>
      <c r="D226" s="842" t="s">
        <v>613</v>
      </c>
      <c r="E226" s="183" t="s">
        <v>11</v>
      </c>
      <c r="F226" s="233" t="s">
        <v>21</v>
      </c>
      <c r="G226" s="233" t="s">
        <v>21</v>
      </c>
      <c r="H226" s="233" t="s">
        <v>21</v>
      </c>
      <c r="I226" s="233" t="s">
        <v>21</v>
      </c>
      <c r="J226" s="183" t="s">
        <v>47</v>
      </c>
    </row>
    <row r="227" spans="1:10">
      <c r="A227" s="385" t="s">
        <v>1221</v>
      </c>
      <c r="B227" s="386"/>
      <c r="C227" s="386"/>
      <c r="D227" s="386"/>
      <c r="E227" s="386"/>
      <c r="F227" s="386"/>
      <c r="G227" s="386"/>
      <c r="H227" s="386"/>
      <c r="I227" s="386"/>
      <c r="J227" s="386"/>
    </row>
    <row r="228" s="38" customFormat="1" ht="26.25" hidden="1" spans="1:31">
      <c r="A228" s="388" t="s">
        <v>615</v>
      </c>
      <c r="B228" s="388">
        <v>205</v>
      </c>
      <c r="C228" s="389" t="s">
        <v>616</v>
      </c>
      <c r="D228" s="389" t="s">
        <v>617</v>
      </c>
      <c r="E228" s="389" t="s">
        <v>10</v>
      </c>
      <c r="F228" s="390">
        <v>26814</v>
      </c>
      <c r="G228" s="389">
        <v>2021.1</v>
      </c>
      <c r="H228" s="389">
        <v>2022.12</v>
      </c>
      <c r="I228" s="389" t="s">
        <v>618</v>
      </c>
      <c r="J228" s="389" t="s">
        <v>59</v>
      </c>
      <c r="AB228" s="416"/>
      <c r="AC228" s="23"/>
      <c r="AE228" s="23"/>
    </row>
    <row r="229" s="38" customFormat="1" ht="26.25" hidden="1" spans="1:31">
      <c r="A229" s="388"/>
      <c r="B229" s="388">
        <v>206</v>
      </c>
      <c r="C229" s="389" t="s">
        <v>620</v>
      </c>
      <c r="D229" s="389" t="s">
        <v>621</v>
      </c>
      <c r="E229" s="389" t="s">
        <v>10</v>
      </c>
      <c r="F229" s="390">
        <v>23765.3</v>
      </c>
      <c r="G229" s="389">
        <v>2021.1</v>
      </c>
      <c r="H229" s="389">
        <v>2022.12</v>
      </c>
      <c r="I229" s="389" t="s">
        <v>622</v>
      </c>
      <c r="J229" s="389" t="s">
        <v>47</v>
      </c>
      <c r="AB229" s="416"/>
      <c r="AC229" s="23"/>
      <c r="AE229" s="23"/>
    </row>
    <row r="230" s="38" customFormat="1" ht="26.25" hidden="1" spans="1:31">
      <c r="A230" s="388"/>
      <c r="B230" s="388">
        <v>207</v>
      </c>
      <c r="C230" s="389" t="s">
        <v>623</v>
      </c>
      <c r="D230" s="389" t="s">
        <v>624</v>
      </c>
      <c r="E230" s="389" t="s">
        <v>10</v>
      </c>
      <c r="F230" s="391">
        <v>1321</v>
      </c>
      <c r="G230" s="392">
        <v>2021.1</v>
      </c>
      <c r="H230" s="392">
        <v>2022.12</v>
      </c>
      <c r="I230" s="389" t="s">
        <v>625</v>
      </c>
      <c r="J230" s="389" t="s">
        <v>110</v>
      </c>
      <c r="AB230" s="416"/>
      <c r="AC230" s="23"/>
      <c r="AE230" s="23"/>
    </row>
    <row r="231" s="38" customFormat="1" ht="39" hidden="1" spans="1:31">
      <c r="A231" s="388"/>
      <c r="B231" s="388">
        <v>208</v>
      </c>
      <c r="C231" s="389" t="s">
        <v>626</v>
      </c>
      <c r="D231" s="389" t="s">
        <v>629</v>
      </c>
      <c r="E231" s="393" t="s">
        <v>10</v>
      </c>
      <c r="F231" s="394">
        <v>10677</v>
      </c>
      <c r="G231" s="395">
        <v>2021</v>
      </c>
      <c r="H231" s="395">
        <v>2022</v>
      </c>
      <c r="I231" s="414" t="s">
        <v>628</v>
      </c>
      <c r="J231" s="389" t="s">
        <v>38</v>
      </c>
      <c r="K231" s="389" t="s">
        <v>38</v>
      </c>
      <c r="L231" s="389" t="s">
        <v>38</v>
      </c>
      <c r="M231" s="389" t="s">
        <v>38</v>
      </c>
      <c r="N231" s="389" t="s">
        <v>38</v>
      </c>
      <c r="O231" s="389" t="s">
        <v>38</v>
      </c>
      <c r="P231" s="389" t="s">
        <v>38</v>
      </c>
      <c r="Q231" s="389" t="s">
        <v>38</v>
      </c>
      <c r="R231" s="389" t="s">
        <v>38</v>
      </c>
      <c r="S231" s="389" t="s">
        <v>38</v>
      </c>
      <c r="T231" s="389" t="s">
        <v>38</v>
      </c>
      <c r="U231" s="389" t="s">
        <v>38</v>
      </c>
      <c r="V231" s="389" t="s">
        <v>38</v>
      </c>
      <c r="W231" s="389" t="s">
        <v>38</v>
      </c>
      <c r="X231" s="389" t="s">
        <v>38</v>
      </c>
      <c r="Y231" s="389" t="s">
        <v>38</v>
      </c>
      <c r="Z231" s="389" t="s">
        <v>38</v>
      </c>
      <c r="AA231" s="393" t="s">
        <v>38</v>
      </c>
      <c r="AB231" s="416"/>
      <c r="AC231" s="23"/>
      <c r="AE231" s="23"/>
    </row>
    <row r="232" s="38" customFormat="1" ht="26.25" hidden="1" spans="1:31">
      <c r="A232" s="388"/>
      <c r="B232" s="388">
        <v>209</v>
      </c>
      <c r="C232" s="389" t="s">
        <v>630</v>
      </c>
      <c r="D232" s="389" t="s">
        <v>631</v>
      </c>
      <c r="E232" s="389" t="s">
        <v>10</v>
      </c>
      <c r="F232" s="396">
        <v>2308</v>
      </c>
      <c r="G232" s="397">
        <v>2021.1</v>
      </c>
      <c r="H232" s="397">
        <v>2021.12</v>
      </c>
      <c r="I232" s="389" t="s">
        <v>632</v>
      </c>
      <c r="J232" s="389" t="s">
        <v>248</v>
      </c>
      <c r="AB232" s="416"/>
      <c r="AC232" s="23"/>
      <c r="AE232" s="23"/>
    </row>
    <row r="233" s="38" customFormat="1" ht="39" hidden="1" spans="1:31">
      <c r="A233" s="388"/>
      <c r="B233" s="388">
        <v>210</v>
      </c>
      <c r="C233" s="389" t="s">
        <v>633</v>
      </c>
      <c r="D233" s="389" t="s">
        <v>634</v>
      </c>
      <c r="E233" s="389" t="s">
        <v>10</v>
      </c>
      <c r="F233" s="390">
        <v>2872</v>
      </c>
      <c r="G233" s="389">
        <v>2021.1</v>
      </c>
      <c r="H233" s="389">
        <v>2021.12</v>
      </c>
      <c r="I233" s="389" t="s">
        <v>635</v>
      </c>
      <c r="J233" s="389" t="s">
        <v>264</v>
      </c>
      <c r="K233" s="389" t="s">
        <v>264</v>
      </c>
      <c r="L233" s="389" t="s">
        <v>264</v>
      </c>
      <c r="M233" s="389" t="s">
        <v>264</v>
      </c>
      <c r="N233" s="389" t="s">
        <v>264</v>
      </c>
      <c r="O233" s="389" t="s">
        <v>264</v>
      </c>
      <c r="P233" s="389" t="s">
        <v>264</v>
      </c>
      <c r="Q233" s="389" t="s">
        <v>264</v>
      </c>
      <c r="R233" s="389" t="s">
        <v>264</v>
      </c>
      <c r="S233" s="389" t="s">
        <v>264</v>
      </c>
      <c r="T233" s="389" t="s">
        <v>264</v>
      </c>
      <c r="U233" s="389" t="s">
        <v>264</v>
      </c>
      <c r="V233" s="389" t="s">
        <v>264</v>
      </c>
      <c r="W233" s="389" t="s">
        <v>264</v>
      </c>
      <c r="X233" s="389" t="s">
        <v>264</v>
      </c>
      <c r="Y233" s="389" t="s">
        <v>264</v>
      </c>
      <c r="Z233" s="389" t="s">
        <v>264</v>
      </c>
      <c r="AA233" s="393" t="s">
        <v>264</v>
      </c>
      <c r="AB233" s="416"/>
      <c r="AC233" s="23"/>
      <c r="AE233" s="23"/>
    </row>
    <row r="234" s="38" customFormat="1" ht="39" hidden="1" spans="1:31">
      <c r="A234" s="388"/>
      <c r="B234" s="388">
        <v>211</v>
      </c>
      <c r="C234" s="389" t="s">
        <v>636</v>
      </c>
      <c r="D234" s="398" t="s">
        <v>637</v>
      </c>
      <c r="E234" s="398" t="s">
        <v>10</v>
      </c>
      <c r="F234" s="399">
        <v>5550</v>
      </c>
      <c r="G234" s="398">
        <v>2021.1</v>
      </c>
      <c r="H234" s="398">
        <v>2022.12</v>
      </c>
      <c r="I234" s="389" t="s">
        <v>638</v>
      </c>
      <c r="J234" s="389" t="s">
        <v>34</v>
      </c>
      <c r="K234" s="389" t="s">
        <v>34</v>
      </c>
      <c r="L234" s="389" t="s">
        <v>34</v>
      </c>
      <c r="M234" s="389" t="s">
        <v>34</v>
      </c>
      <c r="N234" s="389" t="s">
        <v>34</v>
      </c>
      <c r="O234" s="389" t="s">
        <v>34</v>
      </c>
      <c r="P234" s="389" t="s">
        <v>34</v>
      </c>
      <c r="Q234" s="389" t="s">
        <v>34</v>
      </c>
      <c r="R234" s="389" t="s">
        <v>34</v>
      </c>
      <c r="S234" s="389" t="s">
        <v>34</v>
      </c>
      <c r="T234" s="389" t="s">
        <v>34</v>
      </c>
      <c r="U234" s="389" t="s">
        <v>34</v>
      </c>
      <c r="V234" s="389" t="s">
        <v>34</v>
      </c>
      <c r="W234" s="389" t="s">
        <v>34</v>
      </c>
      <c r="X234" s="389" t="s">
        <v>34</v>
      </c>
      <c r="Y234" s="389" t="s">
        <v>34</v>
      </c>
      <c r="Z234" s="389" t="s">
        <v>34</v>
      </c>
      <c r="AA234" s="393" t="s">
        <v>34</v>
      </c>
      <c r="AB234" s="417"/>
      <c r="AC234" s="23"/>
      <c r="AE234" s="23"/>
    </row>
    <row r="235" s="38" customFormat="1" ht="26.25" hidden="1" spans="1:31">
      <c r="A235" s="388"/>
      <c r="B235" s="388">
        <v>212</v>
      </c>
      <c r="C235" s="389" t="s">
        <v>639</v>
      </c>
      <c r="D235" s="389" t="s">
        <v>640</v>
      </c>
      <c r="E235" s="389" t="s">
        <v>10</v>
      </c>
      <c r="F235" s="390">
        <v>744.28</v>
      </c>
      <c r="G235" s="389">
        <v>2021.1</v>
      </c>
      <c r="H235" s="389">
        <v>2021.12</v>
      </c>
      <c r="I235" s="389" t="s">
        <v>641</v>
      </c>
      <c r="J235" s="389" t="s">
        <v>54</v>
      </c>
      <c r="AB235" s="416"/>
      <c r="AC235" s="23"/>
      <c r="AE235" s="23"/>
    </row>
    <row r="236" s="38" customFormat="1" ht="26.25" hidden="1" spans="1:31">
      <c r="A236" s="388"/>
      <c r="B236" s="388">
        <v>213</v>
      </c>
      <c r="C236" s="389" t="s">
        <v>642</v>
      </c>
      <c r="D236" s="389" t="s">
        <v>643</v>
      </c>
      <c r="E236" s="389" t="s">
        <v>10</v>
      </c>
      <c r="F236" s="390">
        <v>1400</v>
      </c>
      <c r="G236" s="389">
        <v>2021.8</v>
      </c>
      <c r="H236" s="389">
        <v>2021.12</v>
      </c>
      <c r="I236" s="389" t="s">
        <v>644</v>
      </c>
      <c r="J236" s="389" t="s">
        <v>24</v>
      </c>
      <c r="AB236" s="275"/>
      <c r="AC236" s="23"/>
      <c r="AE236" s="23"/>
    </row>
    <row r="237" s="38" customFormat="1" ht="26.25" hidden="1" spans="1:31">
      <c r="A237" s="388"/>
      <c r="B237" s="388">
        <v>214</v>
      </c>
      <c r="C237" s="389" t="s">
        <v>648</v>
      </c>
      <c r="D237" s="389" t="s">
        <v>649</v>
      </c>
      <c r="E237" s="389" t="s">
        <v>10</v>
      </c>
      <c r="F237" s="390">
        <v>1315.5</v>
      </c>
      <c r="G237" s="389">
        <v>2021.1</v>
      </c>
      <c r="H237" s="389">
        <v>2022.12</v>
      </c>
      <c r="I237" s="389" t="s">
        <v>650</v>
      </c>
      <c r="J237" s="389" t="s">
        <v>273</v>
      </c>
      <c r="AB237" s="416"/>
      <c r="AC237" s="23"/>
      <c r="AE237" s="23"/>
    </row>
    <row r="238" s="38" customFormat="1" ht="26.25" hidden="1" spans="1:31">
      <c r="A238" s="388"/>
      <c r="B238" s="388">
        <v>215</v>
      </c>
      <c r="C238" s="389" t="s">
        <v>651</v>
      </c>
      <c r="D238" s="389" t="s">
        <v>652</v>
      </c>
      <c r="E238" s="389" t="s">
        <v>10</v>
      </c>
      <c r="F238" s="390">
        <v>704</v>
      </c>
      <c r="G238" s="389">
        <v>2021.1</v>
      </c>
      <c r="H238" s="389">
        <v>2022.12</v>
      </c>
      <c r="I238" s="389" t="s">
        <v>653</v>
      </c>
      <c r="J238" s="389" t="s">
        <v>278</v>
      </c>
      <c r="AB238" s="416"/>
      <c r="AC238" s="23"/>
      <c r="AE238" s="23"/>
    </row>
    <row r="239" s="38" customFormat="1" ht="51.75" hidden="1" spans="1:31">
      <c r="A239" s="400"/>
      <c r="B239" s="388">
        <v>216</v>
      </c>
      <c r="C239" s="389" t="s">
        <v>655</v>
      </c>
      <c r="D239" s="389" t="s">
        <v>658</v>
      </c>
      <c r="E239" s="389" t="s">
        <v>10</v>
      </c>
      <c r="F239" s="390">
        <v>10000</v>
      </c>
      <c r="G239" s="389">
        <v>2021</v>
      </c>
      <c r="H239" s="389">
        <v>2025</v>
      </c>
      <c r="I239" s="389" t="s">
        <v>659</v>
      </c>
      <c r="J239" s="389" t="s">
        <v>47</v>
      </c>
      <c r="AB239" s="23"/>
      <c r="AC239" s="23"/>
      <c r="AE239" s="23"/>
    </row>
    <row r="240" s="38" customFormat="1" ht="39" hidden="1" spans="1:31">
      <c r="A240" s="400"/>
      <c r="B240" s="388">
        <v>217</v>
      </c>
      <c r="C240" s="389" t="s">
        <v>661</v>
      </c>
      <c r="D240" s="389" t="s">
        <v>662</v>
      </c>
      <c r="E240" s="389" t="s">
        <v>10</v>
      </c>
      <c r="F240" s="390">
        <v>14000</v>
      </c>
      <c r="G240" s="389">
        <v>2021.1</v>
      </c>
      <c r="H240" s="389">
        <v>2025.12</v>
      </c>
      <c r="I240" s="389" t="s">
        <v>663</v>
      </c>
      <c r="J240" s="389" t="s">
        <v>59</v>
      </c>
      <c r="AB240" s="416"/>
      <c r="AC240" s="23"/>
      <c r="AE240" s="23"/>
    </row>
    <row r="241" s="38" customFormat="1" ht="39" hidden="1" spans="1:31">
      <c r="A241" s="400"/>
      <c r="B241" s="388">
        <v>218</v>
      </c>
      <c r="C241" s="389" t="s">
        <v>664</v>
      </c>
      <c r="D241" s="389" t="s">
        <v>665</v>
      </c>
      <c r="E241" s="389" t="s">
        <v>10</v>
      </c>
      <c r="F241" s="390">
        <v>7000</v>
      </c>
      <c r="G241" s="389">
        <v>2021.1</v>
      </c>
      <c r="H241" s="389">
        <v>2025.12</v>
      </c>
      <c r="I241" s="389" t="s">
        <v>663</v>
      </c>
      <c r="J241" s="389" t="s">
        <v>59</v>
      </c>
      <c r="AB241" s="416"/>
      <c r="AC241" s="23"/>
      <c r="AE241" s="23"/>
    </row>
    <row r="242" s="38" customFormat="1" ht="39" hidden="1" spans="1:31">
      <c r="A242" s="400"/>
      <c r="B242" s="388">
        <v>219</v>
      </c>
      <c r="C242" s="389" t="s">
        <v>666</v>
      </c>
      <c r="D242" s="389" t="s">
        <v>667</v>
      </c>
      <c r="E242" s="389" t="s">
        <v>10</v>
      </c>
      <c r="F242" s="390">
        <v>15500</v>
      </c>
      <c r="G242" s="389">
        <v>2021.1</v>
      </c>
      <c r="H242" s="389">
        <v>2025.12</v>
      </c>
      <c r="I242" s="389" t="s">
        <v>663</v>
      </c>
      <c r="J242" s="389" t="s">
        <v>59</v>
      </c>
      <c r="AB242" s="416"/>
      <c r="AC242" s="23"/>
      <c r="AE242" s="23"/>
    </row>
    <row r="243" s="38" customFormat="1" ht="51.75" hidden="1" spans="1:31">
      <c r="A243" s="400"/>
      <c r="B243" s="388">
        <v>220</v>
      </c>
      <c r="C243" s="389" t="s">
        <v>668</v>
      </c>
      <c r="D243" s="389" t="s">
        <v>669</v>
      </c>
      <c r="E243" s="389" t="s">
        <v>10</v>
      </c>
      <c r="F243" s="390">
        <v>10000</v>
      </c>
      <c r="G243" s="389">
        <v>2021.1</v>
      </c>
      <c r="H243" s="389">
        <v>2025.12</v>
      </c>
      <c r="I243" s="389" t="s">
        <v>659</v>
      </c>
      <c r="J243" s="389" t="s">
        <v>47</v>
      </c>
      <c r="AB243" s="416"/>
      <c r="AC243" s="23"/>
      <c r="AE243" s="23"/>
    </row>
    <row r="244" s="38" customFormat="1" ht="51.75" hidden="1" spans="1:31">
      <c r="A244" s="400"/>
      <c r="B244" s="388">
        <v>221</v>
      </c>
      <c r="C244" s="389" t="s">
        <v>670</v>
      </c>
      <c r="D244" s="389" t="s">
        <v>671</v>
      </c>
      <c r="E244" s="389" t="s">
        <v>10</v>
      </c>
      <c r="F244" s="390">
        <v>21500</v>
      </c>
      <c r="G244" s="389">
        <v>2021.1</v>
      </c>
      <c r="H244" s="389">
        <v>2025.12</v>
      </c>
      <c r="I244" s="389" t="s">
        <v>659</v>
      </c>
      <c r="J244" s="389" t="s">
        <v>47</v>
      </c>
      <c r="AB244" s="416"/>
      <c r="AC244" s="23"/>
      <c r="AE244" s="23"/>
    </row>
    <row r="245" s="38" customFormat="1" ht="51.75" hidden="1" spans="1:31">
      <c r="A245" s="400"/>
      <c r="B245" s="388">
        <v>222</v>
      </c>
      <c r="C245" s="398" t="s">
        <v>672</v>
      </c>
      <c r="D245" s="398" t="s">
        <v>674</v>
      </c>
      <c r="E245" s="398" t="s">
        <v>10</v>
      </c>
      <c r="F245" s="399">
        <v>10000</v>
      </c>
      <c r="G245" s="398">
        <v>2021</v>
      </c>
      <c r="H245" s="398">
        <v>2025</v>
      </c>
      <c r="I245" s="398" t="s">
        <v>659</v>
      </c>
      <c r="J245" s="398" t="s">
        <v>47</v>
      </c>
      <c r="AB245" s="23"/>
      <c r="AC245" s="23"/>
      <c r="AE245" s="23"/>
    </row>
    <row r="246" s="38" customFormat="1" ht="51.75" hidden="1" spans="1:31">
      <c r="A246" s="400"/>
      <c r="B246" s="388">
        <v>223</v>
      </c>
      <c r="C246" s="398" t="s">
        <v>675</v>
      </c>
      <c r="D246" s="398" t="s">
        <v>676</v>
      </c>
      <c r="E246" s="398" t="s">
        <v>10</v>
      </c>
      <c r="F246" s="399">
        <v>30000</v>
      </c>
      <c r="G246" s="398">
        <v>2021.1</v>
      </c>
      <c r="H246" s="398">
        <v>2025.12</v>
      </c>
      <c r="I246" s="398" t="s">
        <v>659</v>
      </c>
      <c r="J246" s="398" t="s">
        <v>677</v>
      </c>
      <c r="AB246" s="416"/>
      <c r="AC246" s="23"/>
      <c r="AE246" s="23"/>
    </row>
    <row r="247" s="38" customFormat="1" ht="26.25" hidden="1" spans="1:31">
      <c r="A247" s="395" t="s">
        <v>678</v>
      </c>
      <c r="B247" s="388">
        <v>224</v>
      </c>
      <c r="C247" s="389" t="s">
        <v>679</v>
      </c>
      <c r="D247" s="389" t="s">
        <v>680</v>
      </c>
      <c r="E247" s="389" t="s">
        <v>10</v>
      </c>
      <c r="F247" s="389">
        <v>100000</v>
      </c>
      <c r="G247" s="389" t="s">
        <v>21</v>
      </c>
      <c r="H247" s="389" t="s">
        <v>21</v>
      </c>
      <c r="I247" s="389" t="s">
        <v>681</v>
      </c>
      <c r="J247" s="389" t="s">
        <v>47</v>
      </c>
      <c r="AB247" s="416"/>
      <c r="AC247" s="23"/>
      <c r="AE247" s="23"/>
    </row>
    <row r="248" s="38" customFormat="1" ht="102.75" hidden="1" spans="1:31">
      <c r="A248" s="395"/>
      <c r="B248" s="388">
        <v>225</v>
      </c>
      <c r="C248" s="389" t="s">
        <v>682</v>
      </c>
      <c r="D248" s="389" t="s">
        <v>683</v>
      </c>
      <c r="E248" s="389" t="s">
        <v>85</v>
      </c>
      <c r="F248" s="390">
        <v>46950</v>
      </c>
      <c r="G248" s="403" t="s">
        <v>350</v>
      </c>
      <c r="H248" s="404">
        <v>2023.12</v>
      </c>
      <c r="I248" s="389" t="s">
        <v>46</v>
      </c>
      <c r="J248" s="389" t="s">
        <v>47</v>
      </c>
      <c r="AB248" s="271"/>
      <c r="AC248" s="23"/>
      <c r="AE248" s="23"/>
    </row>
    <row r="249" s="38" customFormat="1" ht="26.25" hidden="1" spans="1:31">
      <c r="A249" s="395"/>
      <c r="B249" s="388">
        <v>226</v>
      </c>
      <c r="C249" s="389" t="s">
        <v>684</v>
      </c>
      <c r="D249" s="389" t="s">
        <v>685</v>
      </c>
      <c r="E249" s="389" t="s">
        <v>10</v>
      </c>
      <c r="F249" s="390">
        <v>27000</v>
      </c>
      <c r="G249" s="404">
        <v>2021.7</v>
      </c>
      <c r="H249" s="389">
        <v>2024.12</v>
      </c>
      <c r="I249" s="389" t="s">
        <v>686</v>
      </c>
      <c r="J249" s="389" t="s">
        <v>687</v>
      </c>
      <c r="AB249" s="416"/>
      <c r="AC249" s="23"/>
      <c r="AE249" s="23"/>
    </row>
    <row r="250" s="38" customFormat="1" ht="26.25" hidden="1" spans="1:31">
      <c r="A250" s="395"/>
      <c r="B250" s="388">
        <v>227</v>
      </c>
      <c r="C250" s="389" t="s">
        <v>688</v>
      </c>
      <c r="D250" s="389" t="s">
        <v>689</v>
      </c>
      <c r="E250" s="389" t="s">
        <v>11</v>
      </c>
      <c r="F250" s="390" t="s">
        <v>21</v>
      </c>
      <c r="G250" s="404" t="s">
        <v>21</v>
      </c>
      <c r="H250" s="389" t="s">
        <v>21</v>
      </c>
      <c r="I250" s="389" t="s">
        <v>686</v>
      </c>
      <c r="J250" s="389" t="s">
        <v>687</v>
      </c>
      <c r="AB250" s="416"/>
      <c r="AC250" s="23"/>
      <c r="AE250" s="23"/>
    </row>
    <row r="251" s="38" customFormat="1" ht="39" hidden="1" spans="1:31">
      <c r="A251" s="395"/>
      <c r="B251" s="388">
        <v>228</v>
      </c>
      <c r="C251" s="389" t="s">
        <v>690</v>
      </c>
      <c r="D251" s="389" t="s">
        <v>691</v>
      </c>
      <c r="E251" s="389" t="s">
        <v>10</v>
      </c>
      <c r="F251" s="390">
        <v>941600</v>
      </c>
      <c r="G251" s="389">
        <v>2021.9</v>
      </c>
      <c r="H251" s="389" t="s">
        <v>21</v>
      </c>
      <c r="I251" s="389" t="s">
        <v>692</v>
      </c>
      <c r="J251" s="389" t="s">
        <v>693</v>
      </c>
      <c r="AB251" s="416"/>
      <c r="AC251" s="23"/>
      <c r="AE251" s="23"/>
    </row>
    <row r="252" s="38" customFormat="1" ht="39" hidden="1" spans="1:31">
      <c r="A252" s="395"/>
      <c r="B252" s="388">
        <v>229</v>
      </c>
      <c r="C252" s="389" t="s">
        <v>694</v>
      </c>
      <c r="D252" s="389" t="s">
        <v>695</v>
      </c>
      <c r="E252" s="389" t="s">
        <v>10</v>
      </c>
      <c r="F252" s="390">
        <v>100000</v>
      </c>
      <c r="G252" s="389">
        <v>2021.6</v>
      </c>
      <c r="H252" s="389">
        <v>2023.12</v>
      </c>
      <c r="I252" s="389" t="s">
        <v>133</v>
      </c>
      <c r="J252" s="389" t="s">
        <v>47</v>
      </c>
      <c r="AB252" s="416"/>
      <c r="AC252" s="23"/>
      <c r="AE252" s="23"/>
    </row>
    <row r="253" s="38" customFormat="1" ht="26.25" hidden="1" spans="1:31">
      <c r="A253" s="395"/>
      <c r="B253" s="388">
        <v>230</v>
      </c>
      <c r="C253" s="389" t="s">
        <v>696</v>
      </c>
      <c r="D253" s="389" t="s">
        <v>697</v>
      </c>
      <c r="E253" s="389" t="s">
        <v>10</v>
      </c>
      <c r="F253" s="390">
        <v>100000</v>
      </c>
      <c r="G253" s="389" t="s">
        <v>21</v>
      </c>
      <c r="H253" s="389" t="s">
        <v>21</v>
      </c>
      <c r="I253" s="389" t="s">
        <v>311</v>
      </c>
      <c r="J253" s="389" t="s">
        <v>59</v>
      </c>
      <c r="AB253" s="416"/>
      <c r="AC253" s="23"/>
      <c r="AE253" s="23"/>
    </row>
    <row r="254" s="38" customFormat="1" ht="39" hidden="1" spans="1:31">
      <c r="A254" s="395"/>
      <c r="B254" s="388">
        <v>231</v>
      </c>
      <c r="C254" s="389" t="s">
        <v>698</v>
      </c>
      <c r="D254" s="389" t="s">
        <v>699</v>
      </c>
      <c r="E254" s="389" t="s">
        <v>10</v>
      </c>
      <c r="F254" s="390">
        <v>180000</v>
      </c>
      <c r="G254" s="389" t="s">
        <v>21</v>
      </c>
      <c r="H254" s="389" t="s">
        <v>21</v>
      </c>
      <c r="I254" s="389" t="s">
        <v>311</v>
      </c>
      <c r="J254" s="389" t="s">
        <v>59</v>
      </c>
      <c r="AB254" s="416"/>
      <c r="AC254" s="23"/>
      <c r="AE254" s="23"/>
    </row>
    <row r="255" s="38" customFormat="1" ht="39" hidden="1" spans="1:31">
      <c r="A255" s="395"/>
      <c r="B255" s="388">
        <v>232</v>
      </c>
      <c r="C255" s="389" t="s">
        <v>700</v>
      </c>
      <c r="D255" s="389" t="s">
        <v>701</v>
      </c>
      <c r="E255" s="389" t="s">
        <v>10</v>
      </c>
      <c r="F255" s="407">
        <v>1500000</v>
      </c>
      <c r="G255" s="408">
        <v>2021.12</v>
      </c>
      <c r="H255" s="408">
        <v>2025.12</v>
      </c>
      <c r="I255" s="415" t="s">
        <v>353</v>
      </c>
      <c r="J255" s="389" t="s">
        <v>47</v>
      </c>
      <c r="AB255" s="271"/>
      <c r="AC255" s="23"/>
      <c r="AE255" s="23"/>
    </row>
    <row r="256" s="38" customFormat="1" ht="26.25" hidden="1" spans="1:31">
      <c r="A256" s="395"/>
      <c r="B256" s="388">
        <v>233</v>
      </c>
      <c r="C256" s="389" t="s">
        <v>702</v>
      </c>
      <c r="D256" s="389" t="s">
        <v>703</v>
      </c>
      <c r="E256" s="389" t="s">
        <v>10</v>
      </c>
      <c r="F256" s="407">
        <v>83100</v>
      </c>
      <c r="G256" s="390">
        <v>2021.1</v>
      </c>
      <c r="H256" s="390">
        <v>2025.12</v>
      </c>
      <c r="I256" s="389" t="s">
        <v>704</v>
      </c>
      <c r="J256" s="389" t="s">
        <v>47</v>
      </c>
      <c r="AB256" s="416"/>
      <c r="AC256" s="23"/>
      <c r="AE256" s="23"/>
    </row>
    <row r="257" s="38" customFormat="1" ht="51.75" hidden="1" spans="1:31">
      <c r="A257" s="395"/>
      <c r="B257" s="388">
        <v>234</v>
      </c>
      <c r="C257" s="389" t="s">
        <v>705</v>
      </c>
      <c r="D257" s="389" t="s">
        <v>706</v>
      </c>
      <c r="E257" s="389" t="s">
        <v>10</v>
      </c>
      <c r="F257" s="389">
        <v>372000</v>
      </c>
      <c r="G257" s="408">
        <v>2021.7</v>
      </c>
      <c r="H257" s="408">
        <v>2025.12</v>
      </c>
      <c r="I257" s="415" t="s">
        <v>353</v>
      </c>
      <c r="J257" s="389" t="s">
        <v>47</v>
      </c>
      <c r="AB257" s="271"/>
      <c r="AC257" s="23"/>
      <c r="AE257" s="23"/>
    </row>
    <row r="258" s="38" customFormat="1" ht="26.25" hidden="1" spans="1:31">
      <c r="A258" s="395"/>
      <c r="B258" s="388">
        <v>235</v>
      </c>
      <c r="C258" s="389" t="s">
        <v>707</v>
      </c>
      <c r="D258" s="389" t="s">
        <v>708</v>
      </c>
      <c r="E258" s="389" t="s">
        <v>10</v>
      </c>
      <c r="F258" s="409">
        <v>733800</v>
      </c>
      <c r="G258" s="410">
        <v>2021.1</v>
      </c>
      <c r="H258" s="404">
        <v>2025.06</v>
      </c>
      <c r="I258" s="415" t="s">
        <v>353</v>
      </c>
      <c r="J258" s="389" t="s">
        <v>47</v>
      </c>
      <c r="AB258" s="271"/>
      <c r="AC258" s="23"/>
      <c r="AE258" s="23"/>
    </row>
    <row r="259" s="38" customFormat="1" ht="51.75" hidden="1" spans="1:31">
      <c r="A259" s="395"/>
      <c r="B259" s="388">
        <v>236</v>
      </c>
      <c r="C259" s="389" t="s">
        <v>709</v>
      </c>
      <c r="D259" s="389" t="s">
        <v>710</v>
      </c>
      <c r="E259" s="389" t="s">
        <v>85</v>
      </c>
      <c r="F259" s="389">
        <v>56500</v>
      </c>
      <c r="G259" s="390">
        <v>2020.9</v>
      </c>
      <c r="H259" s="390">
        <v>2025.12</v>
      </c>
      <c r="I259" s="389" t="s">
        <v>711</v>
      </c>
      <c r="J259" s="389" t="s">
        <v>59</v>
      </c>
      <c r="AB259" s="416"/>
      <c r="AC259" s="23"/>
      <c r="AE259" s="23"/>
    </row>
    <row r="260" s="38" customFormat="1" ht="51.75" hidden="1" spans="1:31">
      <c r="A260" s="395"/>
      <c r="B260" s="388">
        <v>237</v>
      </c>
      <c r="C260" s="389" t="s">
        <v>712</v>
      </c>
      <c r="D260" s="389" t="s">
        <v>713</v>
      </c>
      <c r="E260" s="389" t="s">
        <v>85</v>
      </c>
      <c r="F260" s="389">
        <v>50157</v>
      </c>
      <c r="G260" s="389">
        <v>2020.7</v>
      </c>
      <c r="H260" s="389">
        <v>2023.12</v>
      </c>
      <c r="I260" s="389" t="s">
        <v>686</v>
      </c>
      <c r="J260" s="389" t="s">
        <v>47</v>
      </c>
      <c r="AB260" s="416"/>
      <c r="AC260" s="23"/>
      <c r="AE260" s="23"/>
    </row>
    <row r="261" s="38" customFormat="1" ht="26.25" hidden="1" spans="1:31">
      <c r="A261" s="395"/>
      <c r="B261" s="388">
        <v>238</v>
      </c>
      <c r="C261" s="389" t="s">
        <v>714</v>
      </c>
      <c r="D261" s="389" t="s">
        <v>715</v>
      </c>
      <c r="E261" s="389" t="s">
        <v>10</v>
      </c>
      <c r="F261" s="389">
        <v>38100</v>
      </c>
      <c r="G261" s="411" t="s">
        <v>21</v>
      </c>
      <c r="H261" s="389" t="s">
        <v>21</v>
      </c>
      <c r="I261" s="389" t="s">
        <v>686</v>
      </c>
      <c r="J261" s="389" t="s">
        <v>47</v>
      </c>
      <c r="AB261" s="416"/>
      <c r="AC261" s="23"/>
      <c r="AE261" s="23"/>
    </row>
    <row r="262" s="38" customFormat="1" ht="29.1" hidden="1" customHeight="1" spans="1:31">
      <c r="A262" s="395"/>
      <c r="B262" s="388">
        <v>239</v>
      </c>
      <c r="C262" s="389" t="s">
        <v>716</v>
      </c>
      <c r="D262" s="389" t="s">
        <v>717</v>
      </c>
      <c r="E262" s="389" t="s">
        <v>85</v>
      </c>
      <c r="F262" s="407">
        <v>132434</v>
      </c>
      <c r="G262" s="390">
        <v>2018.11</v>
      </c>
      <c r="H262" s="410">
        <v>2024.12</v>
      </c>
      <c r="I262" s="389" t="s">
        <v>718</v>
      </c>
      <c r="J262" s="389" t="s">
        <v>59</v>
      </c>
      <c r="AB262" s="416"/>
      <c r="AC262" s="23"/>
      <c r="AE262" s="23"/>
    </row>
    <row r="263" s="38" customFormat="1" ht="39" hidden="1" spans="1:31">
      <c r="A263" s="395"/>
      <c r="B263" s="388">
        <v>240</v>
      </c>
      <c r="C263" s="389" t="s">
        <v>719</v>
      </c>
      <c r="D263" s="389" t="s">
        <v>720</v>
      </c>
      <c r="E263" s="389" t="s">
        <v>10</v>
      </c>
      <c r="F263" s="389">
        <v>580000</v>
      </c>
      <c r="G263" s="408">
        <v>2021.07</v>
      </c>
      <c r="H263" s="408">
        <v>2025.12</v>
      </c>
      <c r="I263" s="415" t="s">
        <v>353</v>
      </c>
      <c r="J263" s="389" t="s">
        <v>47</v>
      </c>
      <c r="AB263" s="271"/>
      <c r="AC263" s="23"/>
      <c r="AE263" s="23"/>
    </row>
    <row r="264" s="38" customFormat="1" ht="39" hidden="1" spans="1:31">
      <c r="A264" s="395"/>
      <c r="B264" s="388">
        <v>241</v>
      </c>
      <c r="C264" s="389" t="s">
        <v>724</v>
      </c>
      <c r="D264" s="389" t="s">
        <v>725</v>
      </c>
      <c r="E264" s="389" t="s">
        <v>11</v>
      </c>
      <c r="F264" s="407">
        <v>25000</v>
      </c>
      <c r="G264" s="389" t="s">
        <v>21</v>
      </c>
      <c r="H264" s="389" t="s">
        <v>21</v>
      </c>
      <c r="I264" s="389" t="s">
        <v>21</v>
      </c>
      <c r="J264" s="389" t="s">
        <v>47</v>
      </c>
      <c r="AB264" s="416"/>
      <c r="AC264" s="23"/>
      <c r="AE264" s="23"/>
    </row>
    <row r="265" s="38" customFormat="1" ht="39" hidden="1" spans="1:31">
      <c r="A265" s="395"/>
      <c r="B265" s="388">
        <v>242</v>
      </c>
      <c r="C265" s="389" t="s">
        <v>726</v>
      </c>
      <c r="D265" s="389" t="s">
        <v>727</v>
      </c>
      <c r="E265" s="389" t="s">
        <v>11</v>
      </c>
      <c r="F265" s="407">
        <v>100000</v>
      </c>
      <c r="G265" s="389" t="s">
        <v>21</v>
      </c>
      <c r="H265" s="389" t="s">
        <v>21</v>
      </c>
      <c r="I265" s="389" t="s">
        <v>21</v>
      </c>
      <c r="J265" s="389" t="s">
        <v>47</v>
      </c>
      <c r="AB265" s="416"/>
      <c r="AC265" s="23"/>
      <c r="AE265" s="23"/>
    </row>
    <row r="266" s="38" customFormat="1" ht="51.75" hidden="1" spans="1:31">
      <c r="A266" s="395"/>
      <c r="B266" s="388">
        <v>243</v>
      </c>
      <c r="C266" s="389" t="s">
        <v>728</v>
      </c>
      <c r="D266" s="389" t="s">
        <v>729</v>
      </c>
      <c r="E266" s="389" t="s">
        <v>11</v>
      </c>
      <c r="F266" s="407">
        <v>300000</v>
      </c>
      <c r="G266" s="389" t="s">
        <v>21</v>
      </c>
      <c r="H266" s="389" t="s">
        <v>21</v>
      </c>
      <c r="I266" s="389" t="s">
        <v>21</v>
      </c>
      <c r="J266" s="389" t="s">
        <v>47</v>
      </c>
      <c r="AB266" s="416"/>
      <c r="AC266" s="23"/>
      <c r="AE266" s="23"/>
    </row>
    <row r="267" s="38" customFormat="1" ht="51.75" hidden="1" spans="1:31">
      <c r="A267" s="395"/>
      <c r="B267" s="388">
        <v>244</v>
      </c>
      <c r="C267" s="389" t="s">
        <v>730</v>
      </c>
      <c r="D267" s="389" t="s">
        <v>731</v>
      </c>
      <c r="E267" s="389" t="s">
        <v>11</v>
      </c>
      <c r="F267" s="407">
        <v>300000</v>
      </c>
      <c r="G267" s="389" t="s">
        <v>21</v>
      </c>
      <c r="H267" s="389" t="s">
        <v>21</v>
      </c>
      <c r="I267" s="389" t="s">
        <v>21</v>
      </c>
      <c r="J267" s="389" t="s">
        <v>47</v>
      </c>
      <c r="AB267" s="416"/>
      <c r="AC267" s="23"/>
      <c r="AE267" s="23"/>
    </row>
    <row r="268" s="38" customFormat="1" ht="51.75" hidden="1" spans="1:31">
      <c r="A268" s="395"/>
      <c r="B268" s="388">
        <v>245</v>
      </c>
      <c r="C268" s="389" t="s">
        <v>732</v>
      </c>
      <c r="D268" s="389" t="s">
        <v>733</v>
      </c>
      <c r="E268" s="389" t="s">
        <v>11</v>
      </c>
      <c r="F268" s="407">
        <v>700000</v>
      </c>
      <c r="G268" s="389" t="s">
        <v>21</v>
      </c>
      <c r="H268" s="389" t="s">
        <v>21</v>
      </c>
      <c r="I268" s="389" t="s">
        <v>21</v>
      </c>
      <c r="J268" s="389" t="s">
        <v>47</v>
      </c>
      <c r="AB268" s="416"/>
      <c r="AC268" s="23"/>
      <c r="AE268" s="23"/>
    </row>
    <row r="269" s="384" customFormat="1" ht="41.25" hidden="1" spans="1:31">
      <c r="A269" s="843"/>
      <c r="B269" s="844">
        <v>246</v>
      </c>
      <c r="C269" s="845" t="s">
        <v>734</v>
      </c>
      <c r="D269" s="845" t="s">
        <v>735</v>
      </c>
      <c r="E269" s="845" t="s">
        <v>11</v>
      </c>
      <c r="F269" s="846" t="s">
        <v>21</v>
      </c>
      <c r="G269" s="845">
        <v>2021</v>
      </c>
      <c r="H269" s="845">
        <v>2023</v>
      </c>
      <c r="I269" s="845"/>
      <c r="J269" s="845" t="s">
        <v>47</v>
      </c>
      <c r="AB269" s="848" t="s">
        <v>48</v>
      </c>
      <c r="AC269" s="849" t="s">
        <v>737</v>
      </c>
      <c r="AD269" s="384" t="s">
        <v>619</v>
      </c>
      <c r="AE269" s="849" t="s">
        <v>738</v>
      </c>
    </row>
    <row r="270" s="384" customFormat="1" ht="41.25" hidden="1" spans="1:31">
      <c r="A270" s="843"/>
      <c r="B270" s="844">
        <v>247</v>
      </c>
      <c r="C270" s="845" t="s">
        <v>739</v>
      </c>
      <c r="D270" s="845" t="s">
        <v>740</v>
      </c>
      <c r="E270" s="845" t="s">
        <v>11</v>
      </c>
      <c r="F270" s="846" t="s">
        <v>21</v>
      </c>
      <c r="G270" s="845">
        <v>2021</v>
      </c>
      <c r="H270" s="845">
        <v>2023</v>
      </c>
      <c r="I270" s="845"/>
      <c r="J270" s="845" t="s">
        <v>47</v>
      </c>
      <c r="AB270" s="848" t="s">
        <v>48</v>
      </c>
      <c r="AC270" s="849" t="s">
        <v>737</v>
      </c>
      <c r="AD270" s="384" t="s">
        <v>619</v>
      </c>
      <c r="AE270" s="849" t="s">
        <v>738</v>
      </c>
    </row>
    <row r="271" s="384" customFormat="1" ht="41.25" hidden="1" spans="1:31">
      <c r="A271" s="843"/>
      <c r="B271" s="844">
        <v>248</v>
      </c>
      <c r="C271" s="845" t="s">
        <v>741</v>
      </c>
      <c r="D271" s="845" t="s">
        <v>742</v>
      </c>
      <c r="E271" s="845" t="s">
        <v>11</v>
      </c>
      <c r="F271" s="846" t="s">
        <v>21</v>
      </c>
      <c r="G271" s="845">
        <v>2021</v>
      </c>
      <c r="H271" s="845">
        <v>2023</v>
      </c>
      <c r="I271" s="845"/>
      <c r="J271" s="845" t="s">
        <v>47</v>
      </c>
      <c r="AB271" s="848" t="s">
        <v>48</v>
      </c>
      <c r="AC271" s="849" t="s">
        <v>737</v>
      </c>
      <c r="AD271" s="384" t="s">
        <v>619</v>
      </c>
      <c r="AE271" s="849" t="s">
        <v>738</v>
      </c>
    </row>
    <row r="272" s="384" customFormat="1" ht="41.25" hidden="1" spans="1:31">
      <c r="A272" s="843"/>
      <c r="B272" s="844">
        <v>249</v>
      </c>
      <c r="C272" s="845" t="s">
        <v>743</v>
      </c>
      <c r="D272" s="845" t="s">
        <v>744</v>
      </c>
      <c r="E272" s="845" t="s">
        <v>11</v>
      </c>
      <c r="F272" s="846" t="s">
        <v>21</v>
      </c>
      <c r="G272" s="845">
        <v>2021</v>
      </c>
      <c r="H272" s="845">
        <v>2023</v>
      </c>
      <c r="I272" s="845"/>
      <c r="J272" s="845" t="s">
        <v>47</v>
      </c>
      <c r="AB272" s="848" t="s">
        <v>48</v>
      </c>
      <c r="AC272" s="849" t="s">
        <v>737</v>
      </c>
      <c r="AD272" s="384" t="s">
        <v>619</v>
      </c>
      <c r="AE272" s="849" t="s">
        <v>738</v>
      </c>
    </row>
    <row r="273" s="384" customFormat="1" ht="41.25" hidden="1" spans="1:31">
      <c r="A273" s="843"/>
      <c r="B273" s="844">
        <v>250</v>
      </c>
      <c r="C273" s="845" t="s">
        <v>745</v>
      </c>
      <c r="D273" s="845" t="s">
        <v>746</v>
      </c>
      <c r="E273" s="845" t="s">
        <v>11</v>
      </c>
      <c r="F273" s="846" t="s">
        <v>21</v>
      </c>
      <c r="G273" s="845">
        <v>2021</v>
      </c>
      <c r="H273" s="845">
        <v>2025</v>
      </c>
      <c r="I273" s="845"/>
      <c r="J273" s="845" t="s">
        <v>47</v>
      </c>
      <c r="AB273" s="848" t="s">
        <v>48</v>
      </c>
      <c r="AC273" s="849" t="s">
        <v>737</v>
      </c>
      <c r="AD273" s="384" t="s">
        <v>619</v>
      </c>
      <c r="AE273" s="849" t="s">
        <v>738</v>
      </c>
    </row>
    <row r="274" s="38" customFormat="1" hidden="1" spans="1:31">
      <c r="A274" s="395"/>
      <c r="B274" s="847">
        <v>251</v>
      </c>
      <c r="C274" s="412" t="s">
        <v>747</v>
      </c>
      <c r="D274" s="412" t="s">
        <v>748</v>
      </c>
      <c r="E274" s="412" t="s">
        <v>11</v>
      </c>
      <c r="F274" s="413" t="s">
        <v>21</v>
      </c>
      <c r="G274" s="412">
        <v>2021</v>
      </c>
      <c r="H274" s="412">
        <v>2023</v>
      </c>
      <c r="I274" s="412" t="s">
        <v>595</v>
      </c>
      <c r="J274" s="412" t="s">
        <v>47</v>
      </c>
      <c r="AB274" s="416"/>
      <c r="AC274" s="23"/>
      <c r="AE274" s="23"/>
    </row>
    <row r="275" s="38" customFormat="1" ht="26.25" hidden="1" spans="1:31">
      <c r="A275" s="395"/>
      <c r="B275" s="847">
        <v>252</v>
      </c>
      <c r="C275" s="412" t="s">
        <v>749</v>
      </c>
      <c r="D275" s="412" t="s">
        <v>750</v>
      </c>
      <c r="E275" s="412" t="s">
        <v>11</v>
      </c>
      <c r="F275" s="413" t="s">
        <v>21</v>
      </c>
      <c r="G275" s="412">
        <v>2021</v>
      </c>
      <c r="H275" s="412">
        <v>2023</v>
      </c>
      <c r="I275" s="412" t="s">
        <v>595</v>
      </c>
      <c r="J275" s="412" t="s">
        <v>47</v>
      </c>
      <c r="AB275" s="416"/>
      <c r="AC275" s="23"/>
      <c r="AE275" s="23"/>
    </row>
    <row r="276" s="38" customFormat="1" ht="64.5" hidden="1" spans="1:31">
      <c r="A276" s="395"/>
      <c r="B276" s="847">
        <v>253</v>
      </c>
      <c r="C276" s="412" t="s">
        <v>751</v>
      </c>
      <c r="D276" s="412" t="s">
        <v>752</v>
      </c>
      <c r="E276" s="412" t="s">
        <v>11</v>
      </c>
      <c r="F276" s="413" t="s">
        <v>21</v>
      </c>
      <c r="G276" s="412">
        <v>2022</v>
      </c>
      <c r="H276" s="412">
        <v>2024</v>
      </c>
      <c r="I276" s="412" t="s">
        <v>753</v>
      </c>
      <c r="J276" s="412" t="s">
        <v>59</v>
      </c>
      <c r="AB276" s="416"/>
      <c r="AC276" s="23"/>
      <c r="AE276" s="23"/>
    </row>
    <row r="277" s="38" customFormat="1" ht="64.5" hidden="1" spans="1:31">
      <c r="A277" s="395"/>
      <c r="B277" s="847">
        <v>254</v>
      </c>
      <c r="C277" s="412" t="s">
        <v>754</v>
      </c>
      <c r="D277" s="412" t="s">
        <v>755</v>
      </c>
      <c r="E277" s="412" t="s">
        <v>11</v>
      </c>
      <c r="F277" s="413" t="s">
        <v>21</v>
      </c>
      <c r="G277" s="412">
        <v>2022</v>
      </c>
      <c r="H277" s="412">
        <v>2025</v>
      </c>
      <c r="I277" s="412" t="s">
        <v>753</v>
      </c>
      <c r="J277" s="412" t="s">
        <v>59</v>
      </c>
      <c r="AB277" s="416"/>
      <c r="AC277" s="23"/>
      <c r="AE277" s="23"/>
    </row>
    <row r="278" s="38" customFormat="1" ht="39" hidden="1" spans="1:31">
      <c r="A278" s="395"/>
      <c r="B278" s="847">
        <v>255</v>
      </c>
      <c r="C278" s="389" t="s">
        <v>760</v>
      </c>
      <c r="D278" s="389" t="s">
        <v>761</v>
      </c>
      <c r="E278" s="389" t="s">
        <v>10</v>
      </c>
      <c r="F278" s="407">
        <v>25000</v>
      </c>
      <c r="G278" s="389"/>
      <c r="H278" s="389"/>
      <c r="I278" s="389" t="s">
        <v>219</v>
      </c>
      <c r="J278" s="389" t="s">
        <v>110</v>
      </c>
      <c r="K278" s="389" t="s">
        <v>110</v>
      </c>
      <c r="L278" s="389" t="s">
        <v>110</v>
      </c>
      <c r="M278" s="389" t="s">
        <v>110</v>
      </c>
      <c r="N278" s="389" t="s">
        <v>110</v>
      </c>
      <c r="O278" s="389" t="s">
        <v>110</v>
      </c>
      <c r="P278" s="389" t="s">
        <v>110</v>
      </c>
      <c r="Q278" s="389" t="s">
        <v>110</v>
      </c>
      <c r="R278" s="389" t="s">
        <v>110</v>
      </c>
      <c r="S278" s="389" t="s">
        <v>110</v>
      </c>
      <c r="T278" s="389" t="s">
        <v>110</v>
      </c>
      <c r="U278" s="389" t="s">
        <v>110</v>
      </c>
      <c r="V278" s="389" t="s">
        <v>110</v>
      </c>
      <c r="W278" s="389" t="s">
        <v>110</v>
      </c>
      <c r="X278" s="389" t="s">
        <v>110</v>
      </c>
      <c r="Y278" s="389" t="s">
        <v>110</v>
      </c>
      <c r="Z278" s="389" t="s">
        <v>110</v>
      </c>
      <c r="AA278" s="393" t="s">
        <v>110</v>
      </c>
      <c r="AB278" s="417"/>
      <c r="AC278" s="23"/>
      <c r="AE278" s="23"/>
    </row>
    <row r="279" s="38" customFormat="1" ht="51.75" hidden="1" spans="1:31">
      <c r="A279" s="395"/>
      <c r="B279" s="847">
        <v>256</v>
      </c>
      <c r="C279" s="389" t="s">
        <v>766</v>
      </c>
      <c r="D279" s="389" t="s">
        <v>767</v>
      </c>
      <c r="E279" s="389" t="s">
        <v>10</v>
      </c>
      <c r="F279" s="390">
        <v>135000</v>
      </c>
      <c r="G279" s="389" t="s">
        <v>21</v>
      </c>
      <c r="H279" s="389" t="s">
        <v>21</v>
      </c>
      <c r="I279" s="389" t="s">
        <v>219</v>
      </c>
      <c r="J279" s="389" t="s">
        <v>110</v>
      </c>
      <c r="AB279" s="416"/>
      <c r="AC279" s="23"/>
      <c r="AE279" s="23"/>
    </row>
    <row r="280" s="38" customFormat="1" ht="26.25" hidden="1" spans="1:31">
      <c r="A280" s="395"/>
      <c r="B280" s="847">
        <v>257</v>
      </c>
      <c r="C280" s="389" t="s">
        <v>768</v>
      </c>
      <c r="D280" s="389" t="s">
        <v>769</v>
      </c>
      <c r="E280" s="389" t="s">
        <v>85</v>
      </c>
      <c r="F280" s="389">
        <v>25000</v>
      </c>
      <c r="G280" s="389">
        <v>2020.07</v>
      </c>
      <c r="H280" s="389">
        <v>2022.03</v>
      </c>
      <c r="I280" s="389" t="s">
        <v>770</v>
      </c>
      <c r="J280" s="389" t="s">
        <v>110</v>
      </c>
      <c r="AB280" s="416"/>
      <c r="AC280" s="23"/>
      <c r="AE280" s="23"/>
    </row>
    <row r="281" s="38" customFormat="1" ht="26.25" hidden="1" spans="1:31">
      <c r="A281" s="395"/>
      <c r="B281" s="847">
        <v>258</v>
      </c>
      <c r="C281" s="389" t="s">
        <v>772</v>
      </c>
      <c r="D281" s="389" t="s">
        <v>773</v>
      </c>
      <c r="E281" s="389" t="s">
        <v>10</v>
      </c>
      <c r="F281" s="389">
        <v>3300</v>
      </c>
      <c r="G281" s="389">
        <v>2021.05</v>
      </c>
      <c r="H281" s="389">
        <v>2022.05</v>
      </c>
      <c r="I281" s="389" t="s">
        <v>774</v>
      </c>
      <c r="J281" s="389" t="s">
        <v>110</v>
      </c>
      <c r="AB281" s="416"/>
      <c r="AC281" s="23"/>
      <c r="AE281" s="23"/>
    </row>
    <row r="282" s="38" customFormat="1" ht="26.25" hidden="1" spans="1:31">
      <c r="A282" s="395"/>
      <c r="B282" s="847">
        <v>259</v>
      </c>
      <c r="C282" s="389" t="s">
        <v>778</v>
      </c>
      <c r="D282" s="389" t="s">
        <v>779</v>
      </c>
      <c r="E282" s="389" t="s">
        <v>10</v>
      </c>
      <c r="F282" s="390">
        <v>160000</v>
      </c>
      <c r="G282" s="389">
        <v>2021.9</v>
      </c>
      <c r="H282" s="389">
        <v>2021.12</v>
      </c>
      <c r="I282" s="389" t="s">
        <v>232</v>
      </c>
      <c r="J282" s="389" t="s">
        <v>24</v>
      </c>
      <c r="AB282" s="275"/>
      <c r="AC282" s="23"/>
      <c r="AE282" s="23"/>
    </row>
    <row r="283" s="38" customFormat="1" ht="51.75" hidden="1" spans="1:31">
      <c r="A283" s="395"/>
      <c r="B283" s="847">
        <v>260</v>
      </c>
      <c r="C283" s="389" t="s">
        <v>781</v>
      </c>
      <c r="D283" s="389" t="s">
        <v>782</v>
      </c>
      <c r="E283" s="389" t="s">
        <v>11</v>
      </c>
      <c r="F283" s="407">
        <v>800000</v>
      </c>
      <c r="G283" s="389" t="s">
        <v>21</v>
      </c>
      <c r="H283" s="389" t="s">
        <v>21</v>
      </c>
      <c r="I283" s="389" t="s">
        <v>21</v>
      </c>
      <c r="J283" s="389" t="s">
        <v>54</v>
      </c>
      <c r="AB283" s="416"/>
      <c r="AC283" s="23"/>
      <c r="AE283" s="23"/>
    </row>
    <row r="284" s="38" customFormat="1" ht="39" hidden="1" spans="1:31">
      <c r="A284" s="395"/>
      <c r="B284" s="847">
        <v>261</v>
      </c>
      <c r="C284" s="389" t="s">
        <v>783</v>
      </c>
      <c r="D284" s="389" t="s">
        <v>784</v>
      </c>
      <c r="E284" s="389" t="s">
        <v>10</v>
      </c>
      <c r="F284" s="390">
        <v>40000</v>
      </c>
      <c r="G284" s="389">
        <v>2021.12</v>
      </c>
      <c r="H284" s="389">
        <v>2025.12</v>
      </c>
      <c r="I284" s="389" t="s">
        <v>149</v>
      </c>
      <c r="J284" s="389" t="s">
        <v>34</v>
      </c>
      <c r="AB284" s="416"/>
      <c r="AC284" s="23"/>
      <c r="AE284" s="23"/>
    </row>
    <row r="285" s="38" customFormat="1" ht="64.5" hidden="1" spans="1:31">
      <c r="A285" s="395"/>
      <c r="B285" s="847">
        <v>262</v>
      </c>
      <c r="C285" s="389" t="s">
        <v>785</v>
      </c>
      <c r="D285" s="389" t="s">
        <v>786</v>
      </c>
      <c r="E285" s="389" t="s">
        <v>11</v>
      </c>
      <c r="F285" s="407" t="s">
        <v>21</v>
      </c>
      <c r="G285" s="389" t="s">
        <v>21</v>
      </c>
      <c r="H285" s="389" t="s">
        <v>21</v>
      </c>
      <c r="I285" s="389" t="s">
        <v>21</v>
      </c>
      <c r="J285" s="389" t="s">
        <v>38</v>
      </c>
      <c r="AB285" s="416"/>
      <c r="AC285" s="23"/>
      <c r="AE285" s="23"/>
    </row>
    <row r="286" s="38" customFormat="1" ht="39" hidden="1" spans="1:31">
      <c r="A286" s="395"/>
      <c r="B286" s="847">
        <v>263</v>
      </c>
      <c r="C286" s="389" t="s">
        <v>787</v>
      </c>
      <c r="D286" s="389" t="s">
        <v>788</v>
      </c>
      <c r="E286" s="389" t="s">
        <v>10</v>
      </c>
      <c r="F286" s="390">
        <v>30000</v>
      </c>
      <c r="G286" s="395">
        <v>2020</v>
      </c>
      <c r="H286" s="395">
        <v>2023</v>
      </c>
      <c r="I286" s="389" t="s">
        <v>37</v>
      </c>
      <c r="J286" s="389" t="s">
        <v>38</v>
      </c>
      <c r="AB286" s="416"/>
      <c r="AC286" s="23"/>
      <c r="AE286" s="23"/>
    </row>
    <row r="287" s="44" customFormat="1" ht="26.25" hidden="1" spans="1:31">
      <c r="A287" s="395"/>
      <c r="B287" s="847">
        <v>264</v>
      </c>
      <c r="C287" s="412" t="s">
        <v>792</v>
      </c>
      <c r="D287" s="412" t="s">
        <v>793</v>
      </c>
      <c r="E287" s="412" t="s">
        <v>11</v>
      </c>
      <c r="F287" s="413" t="s">
        <v>21</v>
      </c>
      <c r="G287" s="412">
        <v>2021</v>
      </c>
      <c r="H287" s="412">
        <v>2023</v>
      </c>
      <c r="I287" s="412" t="s">
        <v>37</v>
      </c>
      <c r="J287" s="412" t="s">
        <v>38</v>
      </c>
      <c r="AB287" s="271"/>
      <c r="AC287" s="45"/>
      <c r="AE287" s="45"/>
    </row>
    <row r="288" s="44" customFormat="1" ht="26.25" hidden="1" spans="1:31">
      <c r="A288" s="395"/>
      <c r="B288" s="847">
        <v>265</v>
      </c>
      <c r="C288" s="412" t="s">
        <v>794</v>
      </c>
      <c r="D288" s="412" t="s">
        <v>795</v>
      </c>
      <c r="E288" s="412" t="s">
        <v>11</v>
      </c>
      <c r="F288" s="413" t="s">
        <v>21</v>
      </c>
      <c r="G288" s="412">
        <v>2021</v>
      </c>
      <c r="H288" s="412">
        <v>2023</v>
      </c>
      <c r="I288" s="412" t="s">
        <v>37</v>
      </c>
      <c r="J288" s="412" t="s">
        <v>38</v>
      </c>
      <c r="AB288" s="271"/>
      <c r="AC288" s="45"/>
      <c r="AE288" s="45"/>
    </row>
    <row r="289" s="44" customFormat="1" ht="26.25" hidden="1" spans="1:31">
      <c r="A289" s="395"/>
      <c r="B289" s="847">
        <v>266</v>
      </c>
      <c r="C289" s="412" t="s">
        <v>796</v>
      </c>
      <c r="D289" s="412" t="s">
        <v>797</v>
      </c>
      <c r="E289" s="412" t="s">
        <v>11</v>
      </c>
      <c r="F289" s="413" t="s">
        <v>21</v>
      </c>
      <c r="G289" s="412">
        <v>2021</v>
      </c>
      <c r="H289" s="412">
        <v>2023</v>
      </c>
      <c r="I289" s="412" t="s">
        <v>37</v>
      </c>
      <c r="J289" s="412" t="s">
        <v>38</v>
      </c>
      <c r="AB289" s="271"/>
      <c r="AC289" s="45"/>
      <c r="AE289" s="45"/>
    </row>
    <row r="290" s="44" customFormat="1" ht="26.25" hidden="1" spans="1:31">
      <c r="A290" s="395"/>
      <c r="B290" s="847">
        <v>267</v>
      </c>
      <c r="C290" s="389" t="s">
        <v>798</v>
      </c>
      <c r="D290" s="389" t="s">
        <v>799</v>
      </c>
      <c r="E290" s="389" t="s">
        <v>10</v>
      </c>
      <c r="F290" s="390">
        <v>10000</v>
      </c>
      <c r="G290" s="389">
        <v>2021</v>
      </c>
      <c r="H290" s="389">
        <v>2025</v>
      </c>
      <c r="I290" s="389" t="s">
        <v>37</v>
      </c>
      <c r="J290" s="389" t="s">
        <v>38</v>
      </c>
      <c r="AB290" s="271"/>
      <c r="AC290" s="45"/>
      <c r="AE290" s="45"/>
    </row>
    <row r="291" s="44" customFormat="1" ht="14.25" hidden="1" spans="1:31">
      <c r="A291" s="395"/>
      <c r="B291" s="847">
        <v>268</v>
      </c>
      <c r="C291" s="389" t="s">
        <v>800</v>
      </c>
      <c r="D291" s="389" t="s">
        <v>801</v>
      </c>
      <c r="E291" s="389" t="s">
        <v>85</v>
      </c>
      <c r="F291" s="390">
        <v>16000</v>
      </c>
      <c r="G291" s="389">
        <v>2020</v>
      </c>
      <c r="H291" s="389">
        <v>2023</v>
      </c>
      <c r="I291" s="389" t="s">
        <v>37</v>
      </c>
      <c r="J291" s="389" t="s">
        <v>38</v>
      </c>
      <c r="AB291" s="271"/>
      <c r="AC291" s="45"/>
      <c r="AE291" s="45"/>
    </row>
    <row r="292" s="44" customFormat="1" ht="26.25" hidden="1" spans="1:31">
      <c r="A292" s="395"/>
      <c r="B292" s="847">
        <v>269</v>
      </c>
      <c r="C292" s="389" t="s">
        <v>802</v>
      </c>
      <c r="D292" s="389" t="s">
        <v>803</v>
      </c>
      <c r="E292" s="389" t="s">
        <v>10</v>
      </c>
      <c r="F292" s="390">
        <v>50000</v>
      </c>
      <c r="G292" s="389">
        <v>2021</v>
      </c>
      <c r="H292" s="389">
        <v>2025</v>
      </c>
      <c r="I292" s="389" t="s">
        <v>37</v>
      </c>
      <c r="J292" s="389" t="s">
        <v>38</v>
      </c>
      <c r="AB292" s="271"/>
      <c r="AC292" s="45"/>
      <c r="AE292" s="45"/>
    </row>
    <row r="293" s="44" customFormat="1" ht="26.25" hidden="1" spans="1:31">
      <c r="A293" s="395"/>
      <c r="B293" s="847">
        <v>270</v>
      </c>
      <c r="C293" s="389" t="s">
        <v>804</v>
      </c>
      <c r="D293" s="389" t="s">
        <v>805</v>
      </c>
      <c r="E293" s="389" t="s">
        <v>10</v>
      </c>
      <c r="F293" s="390">
        <v>80000</v>
      </c>
      <c r="G293" s="389">
        <v>2021</v>
      </c>
      <c r="H293" s="389">
        <v>2025</v>
      </c>
      <c r="I293" s="389" t="s">
        <v>37</v>
      </c>
      <c r="J293" s="389" t="s">
        <v>38</v>
      </c>
      <c r="AB293" s="271"/>
      <c r="AC293" s="45"/>
      <c r="AE293" s="45"/>
    </row>
    <row r="294" s="44" customFormat="1" ht="39" hidden="1" spans="1:31">
      <c r="A294" s="395"/>
      <c r="B294" s="847">
        <v>271</v>
      </c>
      <c r="C294" s="389" t="s">
        <v>806</v>
      </c>
      <c r="D294" s="389" t="s">
        <v>807</v>
      </c>
      <c r="E294" s="389" t="s">
        <v>10</v>
      </c>
      <c r="F294" s="390">
        <v>262500</v>
      </c>
      <c r="G294" s="389">
        <v>2021.9</v>
      </c>
      <c r="H294" s="389" t="s">
        <v>21</v>
      </c>
      <c r="I294" s="389" t="s">
        <v>262</v>
      </c>
      <c r="J294" s="389" t="s">
        <v>264</v>
      </c>
      <c r="K294" s="389" t="s">
        <v>264</v>
      </c>
      <c r="L294" s="389" t="s">
        <v>264</v>
      </c>
      <c r="M294" s="389" t="s">
        <v>264</v>
      </c>
      <c r="N294" s="389" t="s">
        <v>264</v>
      </c>
      <c r="O294" s="389" t="s">
        <v>264</v>
      </c>
      <c r="P294" s="389" t="s">
        <v>264</v>
      </c>
      <c r="Q294" s="389" t="s">
        <v>264</v>
      </c>
      <c r="R294" s="389" t="s">
        <v>264</v>
      </c>
      <c r="S294" s="389" t="s">
        <v>264</v>
      </c>
      <c r="T294" s="389" t="s">
        <v>264</v>
      </c>
      <c r="U294" s="389" t="s">
        <v>264</v>
      </c>
      <c r="V294" s="389" t="s">
        <v>264</v>
      </c>
      <c r="W294" s="389" t="s">
        <v>264</v>
      </c>
      <c r="X294" s="389" t="s">
        <v>264</v>
      </c>
      <c r="Y294" s="389" t="s">
        <v>264</v>
      </c>
      <c r="Z294" s="389" t="s">
        <v>264</v>
      </c>
      <c r="AA294" s="393" t="s">
        <v>264</v>
      </c>
      <c r="AB294" s="417"/>
      <c r="AC294" s="45"/>
      <c r="AE294" s="45"/>
    </row>
    <row r="295" s="38" customFormat="1" ht="115.5" hidden="1" spans="1:31">
      <c r="A295" s="395"/>
      <c r="B295" s="847">
        <v>272</v>
      </c>
      <c r="C295" s="418" t="s">
        <v>809</v>
      </c>
      <c r="D295" s="418" t="s">
        <v>810</v>
      </c>
      <c r="E295" s="389" t="s">
        <v>10</v>
      </c>
      <c r="F295" s="419" t="s">
        <v>811</v>
      </c>
      <c r="G295" s="420" t="s">
        <v>812</v>
      </c>
      <c r="H295" s="421">
        <v>45992</v>
      </c>
      <c r="I295" s="389" t="s">
        <v>247</v>
      </c>
      <c r="J295" s="389" t="s">
        <v>248</v>
      </c>
      <c r="AB295" s="416"/>
      <c r="AC295" s="23"/>
      <c r="AE295" s="23"/>
    </row>
    <row r="296" s="38" customFormat="1" hidden="1" spans="1:31">
      <c r="A296" s="395"/>
      <c r="B296" s="847">
        <v>273</v>
      </c>
      <c r="C296" s="389" t="s">
        <v>813</v>
      </c>
      <c r="D296" s="389" t="s">
        <v>814</v>
      </c>
      <c r="E296" s="389" t="s">
        <v>10</v>
      </c>
      <c r="F296" s="390">
        <v>2800000</v>
      </c>
      <c r="G296" s="389">
        <v>2021.6</v>
      </c>
      <c r="H296" s="389">
        <v>2025.12</v>
      </c>
      <c r="I296" s="389" t="s">
        <v>247</v>
      </c>
      <c r="J296" s="389" t="s">
        <v>248</v>
      </c>
      <c r="AB296" s="416"/>
      <c r="AC296" s="23"/>
      <c r="AE296" s="23"/>
    </row>
    <row r="297" s="38" customFormat="1" hidden="1" spans="1:31">
      <c r="A297" s="395"/>
      <c r="B297" s="847">
        <v>274</v>
      </c>
      <c r="C297" s="389" t="s">
        <v>815</v>
      </c>
      <c r="D297" s="389" t="s">
        <v>816</v>
      </c>
      <c r="E297" s="389" t="s">
        <v>10</v>
      </c>
      <c r="F297" s="390">
        <v>500000</v>
      </c>
      <c r="G297" s="404">
        <v>2021.7</v>
      </c>
      <c r="H297" s="404">
        <v>2025.12</v>
      </c>
      <c r="I297" s="389" t="s">
        <v>247</v>
      </c>
      <c r="J297" s="389" t="s">
        <v>248</v>
      </c>
      <c r="AB297" s="416"/>
      <c r="AC297" s="23"/>
      <c r="AE297" s="23"/>
    </row>
    <row r="298" s="38" customFormat="1" ht="26.25" hidden="1" spans="1:31">
      <c r="A298" s="395"/>
      <c r="B298" s="847">
        <v>275</v>
      </c>
      <c r="C298" s="389" t="s">
        <v>817</v>
      </c>
      <c r="D298" s="389" t="s">
        <v>818</v>
      </c>
      <c r="E298" s="389" t="s">
        <v>10</v>
      </c>
      <c r="F298" s="390">
        <v>250000</v>
      </c>
      <c r="G298" s="389">
        <v>2021.12</v>
      </c>
      <c r="H298" s="389">
        <v>2023.12</v>
      </c>
      <c r="I298" s="389" t="s">
        <v>247</v>
      </c>
      <c r="J298" s="389" t="s">
        <v>248</v>
      </c>
      <c r="AB298" s="416"/>
      <c r="AC298" s="23"/>
      <c r="AE298" s="23"/>
    </row>
    <row r="299" s="38" customFormat="1" ht="39" hidden="1" spans="1:31">
      <c r="A299" s="395"/>
      <c r="B299" s="847">
        <v>276</v>
      </c>
      <c r="C299" s="389" t="s">
        <v>819</v>
      </c>
      <c r="D299" s="389" t="s">
        <v>820</v>
      </c>
      <c r="E299" s="389" t="s">
        <v>10</v>
      </c>
      <c r="F299" s="390">
        <v>250000</v>
      </c>
      <c r="G299" s="404">
        <v>2021.7</v>
      </c>
      <c r="H299" s="404">
        <v>2025.12</v>
      </c>
      <c r="I299" s="389" t="s">
        <v>247</v>
      </c>
      <c r="J299" s="389" t="s">
        <v>248</v>
      </c>
      <c r="AB299" s="416"/>
      <c r="AC299" s="23"/>
      <c r="AE299" s="23"/>
    </row>
    <row r="300" s="38" customFormat="1" ht="26.25" hidden="1" spans="1:31">
      <c r="A300" s="395"/>
      <c r="B300" s="847">
        <v>277</v>
      </c>
      <c r="C300" s="389" t="s">
        <v>821</v>
      </c>
      <c r="D300" s="389" t="s">
        <v>822</v>
      </c>
      <c r="E300" s="389" t="s">
        <v>10</v>
      </c>
      <c r="F300" s="390">
        <v>250000</v>
      </c>
      <c r="G300" s="404">
        <v>2021.3</v>
      </c>
      <c r="H300" s="404">
        <v>2023.12</v>
      </c>
      <c r="I300" s="389" t="s">
        <v>247</v>
      </c>
      <c r="J300" s="389" t="s">
        <v>248</v>
      </c>
      <c r="AB300" s="416"/>
      <c r="AC300" s="23"/>
      <c r="AE300" s="23"/>
    </row>
    <row r="301" s="38" customFormat="1" ht="51.75" hidden="1" spans="1:31">
      <c r="A301" s="395"/>
      <c r="B301" s="847">
        <v>278</v>
      </c>
      <c r="C301" s="389" t="s">
        <v>823</v>
      </c>
      <c r="D301" s="389" t="s">
        <v>824</v>
      </c>
      <c r="E301" s="389" t="s">
        <v>10</v>
      </c>
      <c r="F301" s="390">
        <v>200000</v>
      </c>
      <c r="G301" s="404">
        <v>2021.1</v>
      </c>
      <c r="H301" s="404">
        <v>2023.12</v>
      </c>
      <c r="I301" s="389" t="s">
        <v>247</v>
      </c>
      <c r="J301" s="389" t="s">
        <v>248</v>
      </c>
      <c r="AB301" s="416"/>
      <c r="AC301" s="23"/>
      <c r="AE301" s="23"/>
    </row>
    <row r="302" s="38" customFormat="1" ht="39" hidden="1" spans="1:31">
      <c r="A302" s="395"/>
      <c r="B302" s="847">
        <v>279</v>
      </c>
      <c r="C302" s="389" t="s">
        <v>825</v>
      </c>
      <c r="D302" s="389" t="s">
        <v>826</v>
      </c>
      <c r="E302" s="389" t="s">
        <v>10</v>
      </c>
      <c r="F302" s="390">
        <v>200000</v>
      </c>
      <c r="G302" s="404">
        <v>2021.3</v>
      </c>
      <c r="H302" s="404">
        <v>2025.12</v>
      </c>
      <c r="I302" s="389" t="s">
        <v>247</v>
      </c>
      <c r="J302" s="389" t="s">
        <v>248</v>
      </c>
      <c r="AB302" s="416"/>
      <c r="AC302" s="23"/>
      <c r="AE302" s="23"/>
    </row>
    <row r="303" s="38" customFormat="1" ht="51.75" hidden="1" spans="1:31">
      <c r="A303" s="395"/>
      <c r="B303" s="847">
        <v>280</v>
      </c>
      <c r="C303" s="389" t="s">
        <v>827</v>
      </c>
      <c r="D303" s="389" t="s">
        <v>828</v>
      </c>
      <c r="E303" s="389" t="s">
        <v>10</v>
      </c>
      <c r="F303" s="390">
        <v>150000</v>
      </c>
      <c r="G303" s="421" t="s">
        <v>829</v>
      </c>
      <c r="H303" s="421">
        <v>45992</v>
      </c>
      <c r="I303" s="389" t="s">
        <v>247</v>
      </c>
      <c r="J303" s="389" t="s">
        <v>248</v>
      </c>
      <c r="AB303" s="416"/>
      <c r="AC303" s="23"/>
      <c r="AE303" s="23"/>
    </row>
    <row r="304" s="38" customFormat="1" ht="51.75" hidden="1" spans="1:31">
      <c r="A304" s="395"/>
      <c r="B304" s="847">
        <v>281</v>
      </c>
      <c r="C304" s="389" t="s">
        <v>830</v>
      </c>
      <c r="D304" s="389" t="s">
        <v>831</v>
      </c>
      <c r="E304" s="389" t="s">
        <v>85</v>
      </c>
      <c r="F304" s="390">
        <v>150000</v>
      </c>
      <c r="G304" s="389">
        <v>2020.12</v>
      </c>
      <c r="H304" s="389">
        <v>2024.12</v>
      </c>
      <c r="I304" s="389" t="s">
        <v>247</v>
      </c>
      <c r="J304" s="389" t="s">
        <v>248</v>
      </c>
      <c r="AB304" s="416"/>
      <c r="AC304" s="23"/>
      <c r="AE304" s="23"/>
    </row>
    <row r="305" s="38" customFormat="1" ht="39" hidden="1" spans="1:31">
      <c r="A305" s="395"/>
      <c r="B305" s="847">
        <v>282</v>
      </c>
      <c r="C305" s="389" t="s">
        <v>832</v>
      </c>
      <c r="D305" s="389" t="s">
        <v>833</v>
      </c>
      <c r="E305" s="389" t="s">
        <v>10</v>
      </c>
      <c r="F305" s="390">
        <v>100000</v>
      </c>
      <c r="G305" s="389">
        <v>2023.12</v>
      </c>
      <c r="H305" s="389">
        <v>2025.12</v>
      </c>
      <c r="I305" s="389" t="s">
        <v>247</v>
      </c>
      <c r="J305" s="389" t="s">
        <v>248</v>
      </c>
      <c r="AB305" s="416"/>
      <c r="AC305" s="23"/>
      <c r="AE305" s="23"/>
    </row>
    <row r="306" s="38" customFormat="1" ht="51.75" hidden="1" spans="1:31">
      <c r="A306" s="395"/>
      <c r="B306" s="847">
        <v>283</v>
      </c>
      <c r="C306" s="389" t="s">
        <v>834</v>
      </c>
      <c r="D306" s="389" t="s">
        <v>835</v>
      </c>
      <c r="E306" s="389" t="s">
        <v>10</v>
      </c>
      <c r="F306" s="390">
        <v>80000</v>
      </c>
      <c r="G306" s="389">
        <v>2023.12</v>
      </c>
      <c r="H306" s="389">
        <v>2025.12</v>
      </c>
      <c r="I306" s="389" t="s">
        <v>247</v>
      </c>
      <c r="J306" s="389" t="s">
        <v>248</v>
      </c>
      <c r="AB306" s="416"/>
      <c r="AC306" s="23"/>
      <c r="AE306" s="23"/>
    </row>
    <row r="307" s="38" customFormat="1" ht="51.75" hidden="1" spans="1:31">
      <c r="A307" s="395"/>
      <c r="B307" s="847">
        <v>284</v>
      </c>
      <c r="C307" s="389" t="s">
        <v>836</v>
      </c>
      <c r="D307" s="389" t="s">
        <v>837</v>
      </c>
      <c r="E307" s="389" t="s">
        <v>10</v>
      </c>
      <c r="F307" s="390">
        <v>78000</v>
      </c>
      <c r="G307" s="389">
        <v>2023.12</v>
      </c>
      <c r="H307" s="389">
        <v>2025.12</v>
      </c>
      <c r="I307" s="389" t="s">
        <v>247</v>
      </c>
      <c r="J307" s="389" t="s">
        <v>248</v>
      </c>
      <c r="AB307" s="416"/>
      <c r="AC307" s="23"/>
      <c r="AE307" s="23"/>
    </row>
    <row r="308" s="38" customFormat="1" ht="39" hidden="1" spans="1:31">
      <c r="A308" s="395"/>
      <c r="B308" s="847">
        <v>285</v>
      </c>
      <c r="C308" s="389" t="s">
        <v>838</v>
      </c>
      <c r="D308" s="389" t="s">
        <v>839</v>
      </c>
      <c r="E308" s="389" t="s">
        <v>85</v>
      </c>
      <c r="F308" s="390">
        <v>60000</v>
      </c>
      <c r="G308" s="404">
        <v>2019.11</v>
      </c>
      <c r="H308" s="389">
        <v>2023.12</v>
      </c>
      <c r="I308" s="389" t="s">
        <v>247</v>
      </c>
      <c r="J308" s="389" t="s">
        <v>248</v>
      </c>
      <c r="AB308" s="416"/>
      <c r="AC308" s="23"/>
      <c r="AE308" s="23"/>
    </row>
    <row r="309" s="38" customFormat="1" ht="51.75" hidden="1" spans="1:31">
      <c r="A309" s="395"/>
      <c r="B309" s="847">
        <v>286</v>
      </c>
      <c r="C309" s="389" t="s">
        <v>840</v>
      </c>
      <c r="D309" s="389" t="s">
        <v>841</v>
      </c>
      <c r="E309" s="389" t="s">
        <v>10</v>
      </c>
      <c r="F309" s="390">
        <v>60000</v>
      </c>
      <c r="G309" s="389">
        <v>2022.6</v>
      </c>
      <c r="H309" s="389">
        <v>2025.12</v>
      </c>
      <c r="I309" s="389" t="s">
        <v>247</v>
      </c>
      <c r="J309" s="389" t="s">
        <v>248</v>
      </c>
      <c r="AB309" s="416"/>
      <c r="AC309" s="23"/>
      <c r="AE309" s="23"/>
    </row>
    <row r="310" s="38" customFormat="1" hidden="1" spans="1:31">
      <c r="A310" s="395"/>
      <c r="B310" s="847">
        <v>287</v>
      </c>
      <c r="C310" s="389" t="s">
        <v>842</v>
      </c>
      <c r="D310" s="389" t="s">
        <v>816</v>
      </c>
      <c r="E310" s="389" t="s">
        <v>10</v>
      </c>
      <c r="F310" s="390">
        <v>50000</v>
      </c>
      <c r="G310" s="404">
        <v>2022.1</v>
      </c>
      <c r="H310" s="404">
        <v>2024.12</v>
      </c>
      <c r="I310" s="389" t="s">
        <v>247</v>
      </c>
      <c r="J310" s="389" t="s">
        <v>248</v>
      </c>
      <c r="AB310" s="416"/>
      <c r="AC310" s="23"/>
      <c r="AE310" s="23"/>
    </row>
    <row r="311" s="38" customFormat="1" ht="39" hidden="1" spans="1:31">
      <c r="A311" s="395"/>
      <c r="B311" s="847">
        <v>288</v>
      </c>
      <c r="C311" s="389" t="s">
        <v>843</v>
      </c>
      <c r="D311" s="389" t="s">
        <v>844</v>
      </c>
      <c r="E311" s="389" t="s">
        <v>10</v>
      </c>
      <c r="F311" s="390">
        <v>20000</v>
      </c>
      <c r="G311" s="421">
        <v>44562</v>
      </c>
      <c r="H311" s="421">
        <v>45992</v>
      </c>
      <c r="I311" s="389" t="s">
        <v>247</v>
      </c>
      <c r="J311" s="389" t="s">
        <v>248</v>
      </c>
      <c r="AB311" s="416"/>
      <c r="AC311" s="23"/>
      <c r="AE311" s="23"/>
    </row>
    <row r="312" s="38" customFormat="1" hidden="1" spans="1:31">
      <c r="A312" s="395"/>
      <c r="B312" s="847">
        <v>289</v>
      </c>
      <c r="C312" s="389" t="s">
        <v>845</v>
      </c>
      <c r="D312" s="389" t="s">
        <v>846</v>
      </c>
      <c r="E312" s="389" t="s">
        <v>10</v>
      </c>
      <c r="F312" s="390">
        <v>10800</v>
      </c>
      <c r="G312" s="389">
        <v>2021.9</v>
      </c>
      <c r="H312" s="389" t="s">
        <v>21</v>
      </c>
      <c r="I312" s="389" t="s">
        <v>247</v>
      </c>
      <c r="J312" s="389" t="s">
        <v>248</v>
      </c>
      <c r="AB312" s="416"/>
      <c r="AC312" s="23"/>
      <c r="AE312" s="23"/>
    </row>
    <row r="313" s="38" customFormat="1" ht="39" hidden="1" spans="1:31">
      <c r="A313" s="395"/>
      <c r="B313" s="847">
        <v>290</v>
      </c>
      <c r="C313" s="389" t="s">
        <v>847</v>
      </c>
      <c r="D313" s="389" t="s">
        <v>848</v>
      </c>
      <c r="E313" s="389" t="s">
        <v>10</v>
      </c>
      <c r="F313" s="390">
        <v>15000</v>
      </c>
      <c r="G313" s="421" t="s">
        <v>849</v>
      </c>
      <c r="H313" s="421">
        <v>45992</v>
      </c>
      <c r="I313" s="389" t="s">
        <v>247</v>
      </c>
      <c r="J313" s="389" t="s">
        <v>248</v>
      </c>
      <c r="AB313" s="416"/>
      <c r="AC313" s="23"/>
      <c r="AE313" s="23"/>
    </row>
    <row r="314" s="38" customFormat="1" ht="51.75" hidden="1" spans="1:31">
      <c r="A314" s="395"/>
      <c r="B314" s="847">
        <v>291</v>
      </c>
      <c r="C314" s="389" t="s">
        <v>850</v>
      </c>
      <c r="D314" s="389" t="s">
        <v>851</v>
      </c>
      <c r="E314" s="389" t="s">
        <v>10</v>
      </c>
      <c r="F314" s="390">
        <v>43000</v>
      </c>
      <c r="G314" s="389">
        <v>2023.12</v>
      </c>
      <c r="H314" s="389">
        <v>2025.12</v>
      </c>
      <c r="I314" s="389" t="s">
        <v>247</v>
      </c>
      <c r="J314" s="389" t="s">
        <v>248</v>
      </c>
      <c r="AB314" s="416"/>
      <c r="AC314" s="23"/>
      <c r="AE314" s="23"/>
    </row>
    <row r="315" s="38" customFormat="1" ht="26.25" hidden="1" spans="1:31">
      <c r="A315" s="395"/>
      <c r="B315" s="847">
        <v>292</v>
      </c>
      <c r="C315" s="389" t="s">
        <v>852</v>
      </c>
      <c r="D315" s="389" t="s">
        <v>853</v>
      </c>
      <c r="E315" s="389" t="s">
        <v>10</v>
      </c>
      <c r="F315" s="390">
        <v>36000</v>
      </c>
      <c r="G315" s="389">
        <v>2021.9</v>
      </c>
      <c r="H315" s="389">
        <v>2025.8</v>
      </c>
      <c r="I315" s="389" t="s">
        <v>247</v>
      </c>
      <c r="J315" s="389" t="s">
        <v>248</v>
      </c>
      <c r="AB315" s="416"/>
      <c r="AC315" s="23"/>
      <c r="AE315" s="23"/>
    </row>
    <row r="316" s="38" customFormat="1" ht="26.25" hidden="1" spans="1:31">
      <c r="A316" s="395"/>
      <c r="B316" s="847">
        <v>293</v>
      </c>
      <c r="C316" s="389" t="s">
        <v>854</v>
      </c>
      <c r="D316" s="389" t="s">
        <v>855</v>
      </c>
      <c r="E316" s="389" t="s">
        <v>10</v>
      </c>
      <c r="F316" s="390">
        <v>20000</v>
      </c>
      <c r="G316" s="389">
        <v>2021.1</v>
      </c>
      <c r="H316" s="389">
        <v>2025.12</v>
      </c>
      <c r="I316" s="389" t="s">
        <v>247</v>
      </c>
      <c r="J316" s="389" t="s">
        <v>248</v>
      </c>
      <c r="AB316" s="416"/>
      <c r="AC316" s="23"/>
      <c r="AE316" s="23"/>
    </row>
    <row r="317" s="38" customFormat="1" ht="51.75" hidden="1" spans="1:31">
      <c r="A317" s="395"/>
      <c r="B317" s="847">
        <v>294</v>
      </c>
      <c r="C317" s="389" t="s">
        <v>856</v>
      </c>
      <c r="D317" s="389" t="s">
        <v>857</v>
      </c>
      <c r="E317" s="389" t="s">
        <v>10</v>
      </c>
      <c r="F317" s="390">
        <v>35000</v>
      </c>
      <c r="G317" s="389">
        <v>2021.12</v>
      </c>
      <c r="H317" s="389">
        <v>2025.12</v>
      </c>
      <c r="I317" s="389" t="s">
        <v>247</v>
      </c>
      <c r="J317" s="389" t="s">
        <v>248</v>
      </c>
      <c r="AB317" s="416"/>
      <c r="AC317" s="23"/>
      <c r="AE317" s="23"/>
    </row>
    <row r="318" s="38" customFormat="1" ht="39" hidden="1" spans="1:31">
      <c r="A318" s="395"/>
      <c r="B318" s="847">
        <v>295</v>
      </c>
      <c r="C318" s="389" t="s">
        <v>858</v>
      </c>
      <c r="D318" s="389" t="s">
        <v>859</v>
      </c>
      <c r="E318" s="389" t="s">
        <v>10</v>
      </c>
      <c r="F318" s="390">
        <v>30000</v>
      </c>
      <c r="G318" s="404">
        <v>2022.6</v>
      </c>
      <c r="H318" s="404">
        <v>2025.12</v>
      </c>
      <c r="I318" s="389" t="s">
        <v>247</v>
      </c>
      <c r="J318" s="389" t="s">
        <v>248</v>
      </c>
      <c r="AB318" s="416"/>
      <c r="AC318" s="23"/>
      <c r="AE318" s="23"/>
    </row>
    <row r="319" s="38" customFormat="1" ht="26.25" hidden="1" spans="1:31">
      <c r="A319" s="395"/>
      <c r="B319" s="847">
        <v>296</v>
      </c>
      <c r="C319" s="389" t="s">
        <v>860</v>
      </c>
      <c r="D319" s="389" t="s">
        <v>861</v>
      </c>
      <c r="E319" s="389" t="s">
        <v>10</v>
      </c>
      <c r="F319" s="390">
        <v>28000</v>
      </c>
      <c r="G319" s="404">
        <v>2022.1</v>
      </c>
      <c r="H319" s="404">
        <v>2025.12</v>
      </c>
      <c r="I319" s="389" t="s">
        <v>247</v>
      </c>
      <c r="J319" s="389" t="s">
        <v>248</v>
      </c>
      <c r="AB319" s="416"/>
      <c r="AC319" s="23"/>
      <c r="AE319" s="23"/>
    </row>
    <row r="320" s="38" customFormat="1" ht="26.25" hidden="1" spans="1:31">
      <c r="A320" s="395"/>
      <c r="B320" s="847">
        <v>297</v>
      </c>
      <c r="C320" s="389" t="s">
        <v>862</v>
      </c>
      <c r="D320" s="389" t="s">
        <v>863</v>
      </c>
      <c r="E320" s="389" t="s">
        <v>10</v>
      </c>
      <c r="F320" s="390">
        <v>12000</v>
      </c>
      <c r="G320" s="420" t="s">
        <v>864</v>
      </c>
      <c r="H320" s="421">
        <v>45261</v>
      </c>
      <c r="I320" s="389" t="s">
        <v>247</v>
      </c>
      <c r="J320" s="389" t="s">
        <v>248</v>
      </c>
      <c r="AB320" s="416"/>
      <c r="AC320" s="23"/>
      <c r="AE320" s="23"/>
    </row>
    <row r="321" s="38" customFormat="1" ht="39" hidden="1" spans="1:31">
      <c r="A321" s="395"/>
      <c r="B321" s="847">
        <v>298</v>
      </c>
      <c r="C321" s="389" t="s">
        <v>865</v>
      </c>
      <c r="D321" s="389" t="s">
        <v>866</v>
      </c>
      <c r="E321" s="389" t="s">
        <v>10</v>
      </c>
      <c r="F321" s="390">
        <v>10000</v>
      </c>
      <c r="G321" s="389">
        <v>2021.12</v>
      </c>
      <c r="H321" s="389">
        <v>2025.12</v>
      </c>
      <c r="I321" s="389" t="s">
        <v>247</v>
      </c>
      <c r="J321" s="389" t="s">
        <v>248</v>
      </c>
      <c r="AB321" s="416"/>
      <c r="AC321" s="23"/>
      <c r="AE321" s="23"/>
    </row>
    <row r="322" s="38" customFormat="1" ht="26.25" hidden="1" spans="1:31">
      <c r="A322" s="395"/>
      <c r="B322" s="847">
        <v>299</v>
      </c>
      <c r="C322" s="389" t="s">
        <v>867</v>
      </c>
      <c r="D322" s="389" t="s">
        <v>868</v>
      </c>
      <c r="E322" s="389" t="s">
        <v>10</v>
      </c>
      <c r="F322" s="390">
        <v>35000</v>
      </c>
      <c r="G322" s="389">
        <v>2021.9</v>
      </c>
      <c r="H322" s="389" t="s">
        <v>21</v>
      </c>
      <c r="I322" s="389" t="s">
        <v>247</v>
      </c>
      <c r="J322" s="389" t="s">
        <v>248</v>
      </c>
      <c r="AB322" s="416"/>
      <c r="AC322" s="23"/>
      <c r="AE322" s="23"/>
    </row>
    <row r="323" s="38" customFormat="1" ht="39" hidden="1" spans="1:31">
      <c r="A323" s="395"/>
      <c r="B323" s="847">
        <v>300</v>
      </c>
      <c r="C323" s="389" t="s">
        <v>869</v>
      </c>
      <c r="D323" s="389" t="s">
        <v>870</v>
      </c>
      <c r="E323" s="389" t="s">
        <v>10</v>
      </c>
      <c r="F323" s="420">
        <v>1500</v>
      </c>
      <c r="G323" s="389">
        <v>2021.1</v>
      </c>
      <c r="H323" s="389">
        <v>2021.12</v>
      </c>
      <c r="I323" s="389" t="s">
        <v>569</v>
      </c>
      <c r="J323" s="422" t="s">
        <v>273</v>
      </c>
      <c r="K323" s="422" t="s">
        <v>273</v>
      </c>
      <c r="L323" s="422" t="s">
        <v>273</v>
      </c>
      <c r="M323" s="422" t="s">
        <v>273</v>
      </c>
      <c r="N323" s="422" t="s">
        <v>273</v>
      </c>
      <c r="O323" s="422" t="s">
        <v>273</v>
      </c>
      <c r="P323" s="422" t="s">
        <v>273</v>
      </c>
      <c r="Q323" s="422" t="s">
        <v>273</v>
      </c>
      <c r="R323" s="422" t="s">
        <v>273</v>
      </c>
      <c r="S323" s="422" t="s">
        <v>273</v>
      </c>
      <c r="T323" s="422" t="s">
        <v>273</v>
      </c>
      <c r="U323" s="422" t="s">
        <v>273</v>
      </c>
      <c r="V323" s="422" t="s">
        <v>273</v>
      </c>
      <c r="W323" s="422" t="s">
        <v>273</v>
      </c>
      <c r="X323" s="422" t="s">
        <v>273</v>
      </c>
      <c r="Y323" s="422" t="s">
        <v>273</v>
      </c>
      <c r="Z323" s="422" t="s">
        <v>273</v>
      </c>
      <c r="AA323" s="432" t="s">
        <v>273</v>
      </c>
      <c r="AB323" s="433"/>
      <c r="AC323" s="23"/>
      <c r="AE323" s="23"/>
    </row>
    <row r="324" s="38" customFormat="1" ht="51.75" hidden="1" spans="1:31">
      <c r="A324" s="395"/>
      <c r="B324" s="847">
        <v>301</v>
      </c>
      <c r="C324" s="422" t="s">
        <v>871</v>
      </c>
      <c r="D324" s="422" t="s">
        <v>872</v>
      </c>
      <c r="E324" s="422" t="s">
        <v>85</v>
      </c>
      <c r="F324" s="423">
        <v>354400</v>
      </c>
      <c r="G324" s="422" t="s">
        <v>873</v>
      </c>
      <c r="H324" s="425">
        <v>2025.12</v>
      </c>
      <c r="I324" s="431" t="s">
        <v>366</v>
      </c>
      <c r="J324" s="422" t="s">
        <v>273</v>
      </c>
      <c r="K324" s="422" t="s">
        <v>273</v>
      </c>
      <c r="L324" s="422" t="s">
        <v>273</v>
      </c>
      <c r="M324" s="422" t="s">
        <v>273</v>
      </c>
      <c r="N324" s="422" t="s">
        <v>273</v>
      </c>
      <c r="O324" s="422" t="s">
        <v>273</v>
      </c>
      <c r="P324" s="422" t="s">
        <v>273</v>
      </c>
      <c r="Q324" s="422" t="s">
        <v>273</v>
      </c>
      <c r="R324" s="422" t="s">
        <v>273</v>
      </c>
      <c r="S324" s="422" t="s">
        <v>273</v>
      </c>
      <c r="T324" s="422" t="s">
        <v>273</v>
      </c>
      <c r="U324" s="422" t="s">
        <v>273</v>
      </c>
      <c r="V324" s="422" t="s">
        <v>273</v>
      </c>
      <c r="W324" s="422" t="s">
        <v>273</v>
      </c>
      <c r="X324" s="422" t="s">
        <v>273</v>
      </c>
      <c r="Y324" s="422" t="s">
        <v>273</v>
      </c>
      <c r="Z324" s="422" t="s">
        <v>273</v>
      </c>
      <c r="AA324" s="432" t="s">
        <v>273</v>
      </c>
      <c r="AB324" s="433"/>
      <c r="AC324" s="23"/>
      <c r="AE324" s="23"/>
    </row>
    <row r="325" s="38" customFormat="1" ht="39" hidden="1" spans="1:31">
      <c r="A325" s="395"/>
      <c r="B325" s="847">
        <v>302</v>
      </c>
      <c r="C325" s="422" t="s">
        <v>874</v>
      </c>
      <c r="D325" s="422" t="s">
        <v>875</v>
      </c>
      <c r="E325" s="422" t="s">
        <v>11</v>
      </c>
      <c r="F325" s="423">
        <v>304000</v>
      </c>
      <c r="G325" s="422" t="s">
        <v>21</v>
      </c>
      <c r="H325" s="425" t="s">
        <v>21</v>
      </c>
      <c r="I325" s="431" t="s">
        <v>366</v>
      </c>
      <c r="J325" s="422" t="s">
        <v>273</v>
      </c>
      <c r="AB325" s="433"/>
      <c r="AC325" s="23"/>
      <c r="AE325" s="23"/>
    </row>
    <row r="326" s="38" customFormat="1" hidden="1" spans="1:31">
      <c r="A326" s="395"/>
      <c r="B326" s="847">
        <v>303</v>
      </c>
      <c r="C326" s="389" t="s">
        <v>876</v>
      </c>
      <c r="D326" s="389" t="s">
        <v>877</v>
      </c>
      <c r="E326" s="389" t="s">
        <v>10</v>
      </c>
      <c r="F326" s="390">
        <v>140000</v>
      </c>
      <c r="G326" s="389">
        <v>2021.9</v>
      </c>
      <c r="H326" s="389" t="s">
        <v>21</v>
      </c>
      <c r="I326" s="389" t="s">
        <v>277</v>
      </c>
      <c r="J326" s="389" t="s">
        <v>278</v>
      </c>
      <c r="AB326" s="416"/>
      <c r="AC326" s="23"/>
      <c r="AE326" s="23"/>
    </row>
    <row r="327" s="38" customFormat="1" ht="39" hidden="1" spans="1:31">
      <c r="A327" s="395"/>
      <c r="B327" s="847">
        <v>304</v>
      </c>
      <c r="C327" s="404" t="s">
        <v>878</v>
      </c>
      <c r="D327" s="389" t="s">
        <v>879</v>
      </c>
      <c r="E327" s="389" t="s">
        <v>85</v>
      </c>
      <c r="F327" s="390">
        <v>136870</v>
      </c>
      <c r="G327" s="389" t="s">
        <v>350</v>
      </c>
      <c r="H327" s="389">
        <v>2022.1</v>
      </c>
      <c r="I327" s="389" t="s">
        <v>277</v>
      </c>
      <c r="J327" s="389" t="s">
        <v>278</v>
      </c>
      <c r="AB327" s="416"/>
      <c r="AC327" s="23"/>
      <c r="AE327" s="23"/>
    </row>
    <row r="328" s="38" customFormat="1" ht="39" hidden="1" spans="1:31">
      <c r="A328" s="395"/>
      <c r="B328" s="847">
        <v>305</v>
      </c>
      <c r="C328" s="389" t="s">
        <v>880</v>
      </c>
      <c r="D328" s="389" t="s">
        <v>881</v>
      </c>
      <c r="E328" s="389" t="s">
        <v>85</v>
      </c>
      <c r="F328" s="390">
        <v>76000</v>
      </c>
      <c r="G328" s="389">
        <v>2020.9</v>
      </c>
      <c r="H328" s="389">
        <v>2023.12</v>
      </c>
      <c r="I328" s="389" t="s">
        <v>277</v>
      </c>
      <c r="J328" s="389" t="s">
        <v>278</v>
      </c>
      <c r="AB328" s="416"/>
      <c r="AC328" s="23"/>
      <c r="AE328" s="23"/>
    </row>
    <row r="329" s="38" customFormat="1" ht="39" hidden="1" spans="1:31">
      <c r="A329" s="395"/>
      <c r="B329" s="847">
        <v>306</v>
      </c>
      <c r="C329" s="404" t="s">
        <v>882</v>
      </c>
      <c r="D329" s="389" t="s">
        <v>883</v>
      </c>
      <c r="E329" s="389" t="s">
        <v>85</v>
      </c>
      <c r="F329" s="390">
        <v>65000</v>
      </c>
      <c r="G329" s="389" t="s">
        <v>350</v>
      </c>
      <c r="H329" s="389">
        <v>2022.03</v>
      </c>
      <c r="I329" s="389" t="s">
        <v>277</v>
      </c>
      <c r="J329" s="389" t="s">
        <v>278</v>
      </c>
      <c r="AB329" s="416"/>
      <c r="AC329" s="23"/>
      <c r="AE329" s="23"/>
    </row>
    <row r="330" s="38" customFormat="1" ht="26.25" hidden="1" spans="1:31">
      <c r="A330" s="395"/>
      <c r="B330" s="847">
        <v>307</v>
      </c>
      <c r="C330" s="389" t="s">
        <v>884</v>
      </c>
      <c r="D330" s="389" t="s">
        <v>885</v>
      </c>
      <c r="E330" s="389" t="s">
        <v>10</v>
      </c>
      <c r="F330" s="390">
        <v>15000</v>
      </c>
      <c r="G330" s="389">
        <v>2021.9</v>
      </c>
      <c r="H330" s="389" t="s">
        <v>21</v>
      </c>
      <c r="I330" s="389" t="s">
        <v>277</v>
      </c>
      <c r="J330" s="389" t="s">
        <v>278</v>
      </c>
      <c r="AB330" s="416"/>
      <c r="AC330" s="23"/>
      <c r="AE330" s="23"/>
    </row>
    <row r="331" s="38" customFormat="1" ht="51.75" hidden="1" spans="1:31">
      <c r="A331" s="395"/>
      <c r="B331" s="847">
        <v>308</v>
      </c>
      <c r="C331" s="404" t="s">
        <v>886</v>
      </c>
      <c r="D331" s="389" t="s">
        <v>887</v>
      </c>
      <c r="E331" s="389" t="s">
        <v>85</v>
      </c>
      <c r="F331" s="390">
        <v>44500</v>
      </c>
      <c r="G331" s="389" t="s">
        <v>350</v>
      </c>
      <c r="H331" s="389">
        <v>2022.03</v>
      </c>
      <c r="I331" s="389" t="s">
        <v>277</v>
      </c>
      <c r="J331" s="389" t="s">
        <v>278</v>
      </c>
      <c r="AB331" s="416"/>
      <c r="AC331" s="23"/>
      <c r="AE331" s="23"/>
    </row>
    <row r="332" s="38" customFormat="1" ht="26.25" hidden="1" spans="1:31">
      <c r="A332" s="395"/>
      <c r="B332" s="847">
        <v>309</v>
      </c>
      <c r="C332" s="404" t="s">
        <v>888</v>
      </c>
      <c r="D332" s="389" t="s">
        <v>889</v>
      </c>
      <c r="E332" s="389" t="s">
        <v>85</v>
      </c>
      <c r="F332" s="390">
        <v>25500</v>
      </c>
      <c r="G332" s="389" t="s">
        <v>350</v>
      </c>
      <c r="H332" s="389">
        <v>2022.12</v>
      </c>
      <c r="I332" s="389" t="s">
        <v>277</v>
      </c>
      <c r="J332" s="389" t="s">
        <v>278</v>
      </c>
      <c r="AB332" s="416"/>
      <c r="AC332" s="23"/>
      <c r="AE332" s="23"/>
    </row>
    <row r="333" s="38" customFormat="1" ht="39" hidden="1" spans="1:31">
      <c r="A333" s="395"/>
      <c r="B333" s="847">
        <v>310</v>
      </c>
      <c r="C333" s="389" t="s">
        <v>890</v>
      </c>
      <c r="D333" s="389" t="s">
        <v>891</v>
      </c>
      <c r="E333" s="389" t="s">
        <v>85</v>
      </c>
      <c r="F333" s="390">
        <v>65000</v>
      </c>
      <c r="G333" s="389">
        <v>2020</v>
      </c>
      <c r="H333" s="389">
        <v>2023</v>
      </c>
      <c r="I333" s="389" t="s">
        <v>277</v>
      </c>
      <c r="J333" s="389" t="s">
        <v>278</v>
      </c>
      <c r="AB333" s="416"/>
      <c r="AC333" s="23"/>
      <c r="AE333" s="23"/>
    </row>
    <row r="334" s="38" customFormat="1" ht="26.25" hidden="1" spans="1:31">
      <c r="A334" s="395"/>
      <c r="B334" s="847">
        <v>311</v>
      </c>
      <c r="C334" s="389" t="s">
        <v>892</v>
      </c>
      <c r="D334" s="389" t="s">
        <v>893</v>
      </c>
      <c r="E334" s="389" t="s">
        <v>11</v>
      </c>
      <c r="F334" s="390">
        <v>10000</v>
      </c>
      <c r="G334" s="389" t="s">
        <v>21</v>
      </c>
      <c r="H334" s="389" t="s">
        <v>21</v>
      </c>
      <c r="I334" s="389" t="s">
        <v>277</v>
      </c>
      <c r="J334" s="389" t="s">
        <v>278</v>
      </c>
      <c r="AB334" s="416"/>
      <c r="AC334" s="23"/>
      <c r="AE334" s="23"/>
    </row>
    <row r="335" s="38" customFormat="1" ht="26.25" hidden="1" spans="1:31">
      <c r="A335" s="395"/>
      <c r="B335" s="847">
        <v>312</v>
      </c>
      <c r="C335" s="389" t="s">
        <v>894</v>
      </c>
      <c r="D335" s="389" t="s">
        <v>895</v>
      </c>
      <c r="E335" s="389" t="s">
        <v>10</v>
      </c>
      <c r="F335" s="389">
        <v>50000</v>
      </c>
      <c r="G335" s="426" t="s">
        <v>849</v>
      </c>
      <c r="H335" s="426">
        <v>45627</v>
      </c>
      <c r="I335" s="389" t="s">
        <v>896</v>
      </c>
      <c r="J335" s="389" t="s">
        <v>278</v>
      </c>
      <c r="AB335" s="416"/>
      <c r="AC335" s="23"/>
      <c r="AE335" s="23"/>
    </row>
    <row r="336" s="38" customFormat="1" ht="102.75" hidden="1" spans="1:31">
      <c r="A336" s="395"/>
      <c r="B336" s="847">
        <v>313</v>
      </c>
      <c r="C336" s="389" t="s">
        <v>897</v>
      </c>
      <c r="D336" s="389" t="s">
        <v>898</v>
      </c>
      <c r="E336" s="389" t="s">
        <v>85</v>
      </c>
      <c r="F336" s="389">
        <v>470000</v>
      </c>
      <c r="G336" s="426" t="s">
        <v>899</v>
      </c>
      <c r="H336" s="426" t="s">
        <v>900</v>
      </c>
      <c r="I336" s="389" t="s">
        <v>901</v>
      </c>
      <c r="J336" s="389" t="s">
        <v>723</v>
      </c>
      <c r="AB336" s="416"/>
      <c r="AC336" s="23"/>
      <c r="AE336" s="23"/>
    </row>
    <row r="337" s="38" customFormat="1" ht="39" hidden="1" spans="1:31">
      <c r="A337" s="395"/>
      <c r="B337" s="847">
        <v>314</v>
      </c>
      <c r="C337" s="389" t="s">
        <v>903</v>
      </c>
      <c r="D337" s="389" t="s">
        <v>904</v>
      </c>
      <c r="E337" s="389" t="s">
        <v>10</v>
      </c>
      <c r="F337" s="389">
        <v>30000</v>
      </c>
      <c r="G337" s="426" t="s">
        <v>21</v>
      </c>
      <c r="H337" s="426" t="s">
        <v>21</v>
      </c>
      <c r="I337" s="389" t="s">
        <v>219</v>
      </c>
      <c r="J337" s="389" t="s">
        <v>110</v>
      </c>
      <c r="K337" s="389" t="s">
        <v>110</v>
      </c>
      <c r="L337" s="389" t="s">
        <v>110</v>
      </c>
      <c r="M337" s="389" t="s">
        <v>110</v>
      </c>
      <c r="N337" s="389" t="s">
        <v>110</v>
      </c>
      <c r="O337" s="389" t="s">
        <v>110</v>
      </c>
      <c r="P337" s="389" t="s">
        <v>110</v>
      </c>
      <c r="Q337" s="389" t="s">
        <v>110</v>
      </c>
      <c r="R337" s="389" t="s">
        <v>110</v>
      </c>
      <c r="S337" s="389" t="s">
        <v>110</v>
      </c>
      <c r="T337" s="389" t="s">
        <v>110</v>
      </c>
      <c r="U337" s="389" t="s">
        <v>110</v>
      </c>
      <c r="V337" s="389" t="s">
        <v>110</v>
      </c>
      <c r="W337" s="389" t="s">
        <v>110</v>
      </c>
      <c r="X337" s="389" t="s">
        <v>110</v>
      </c>
      <c r="Y337" s="389" t="s">
        <v>110</v>
      </c>
      <c r="Z337" s="389" t="s">
        <v>110</v>
      </c>
      <c r="AA337" s="393" t="s">
        <v>110</v>
      </c>
      <c r="AB337" s="417"/>
      <c r="AE337" s="23"/>
    </row>
    <row r="338" ht="14.25" spans="1:11">
      <c r="A338" s="226" t="s">
        <v>1222</v>
      </c>
      <c r="B338" s="226"/>
      <c r="C338" s="226"/>
      <c r="D338" s="226"/>
      <c r="E338" s="226"/>
      <c r="F338" s="226"/>
      <c r="G338" s="226"/>
      <c r="H338" s="226"/>
      <c r="I338" s="226"/>
      <c r="J338" s="226"/>
      <c r="K338" s="260"/>
    </row>
    <row r="339" ht="24" hidden="1" spans="1:11">
      <c r="A339" s="226"/>
      <c r="B339" s="557">
        <v>315</v>
      </c>
      <c r="C339" s="522" t="s">
        <v>907</v>
      </c>
      <c r="D339" s="522" t="s">
        <v>908</v>
      </c>
      <c r="E339" s="523" t="s">
        <v>10</v>
      </c>
      <c r="F339" s="524">
        <v>84830.71</v>
      </c>
      <c r="G339" s="525">
        <v>2020.3</v>
      </c>
      <c r="H339" s="525">
        <v>2023.3</v>
      </c>
      <c r="I339" s="529" t="s">
        <v>262</v>
      </c>
      <c r="J339" s="853" t="s">
        <v>264</v>
      </c>
      <c r="K339" s="260"/>
    </row>
    <row r="340" s="44" customFormat="1" ht="24" hidden="1" spans="1:31">
      <c r="A340" s="229"/>
      <c r="B340" s="557">
        <v>316</v>
      </c>
      <c r="C340" s="228" t="s">
        <v>910</v>
      </c>
      <c r="D340" s="288" t="s">
        <v>911</v>
      </c>
      <c r="E340" s="137" t="s">
        <v>10</v>
      </c>
      <c r="F340" s="239">
        <v>52000</v>
      </c>
      <c r="G340" s="233" t="s">
        <v>21</v>
      </c>
      <c r="H340" s="183">
        <v>2022.12</v>
      </c>
      <c r="I340" s="183" t="s">
        <v>37</v>
      </c>
      <c r="J340" s="824" t="s">
        <v>38</v>
      </c>
      <c r="AB340" s="270"/>
      <c r="AC340" s="45"/>
      <c r="AE340" s="45"/>
    </row>
    <row r="341" s="44" customFormat="1" ht="24" hidden="1" spans="1:31">
      <c r="A341" s="229"/>
      <c r="B341" s="557">
        <v>317</v>
      </c>
      <c r="C341" s="184" t="s">
        <v>916</v>
      </c>
      <c r="D341" s="228" t="s">
        <v>917</v>
      </c>
      <c r="E341" s="137" t="s">
        <v>10</v>
      </c>
      <c r="F341" s="239">
        <v>23227</v>
      </c>
      <c r="G341" s="183">
        <v>2020</v>
      </c>
      <c r="H341" s="183">
        <v>2023</v>
      </c>
      <c r="I341" s="183" t="s">
        <v>37</v>
      </c>
      <c r="J341" s="183" t="s">
        <v>38</v>
      </c>
      <c r="AB341" s="271"/>
      <c r="AC341" s="45"/>
      <c r="AE341" s="45"/>
    </row>
    <row r="342" s="44" customFormat="1" ht="36" hidden="1" spans="1:31">
      <c r="A342" s="229"/>
      <c r="B342" s="557">
        <v>318</v>
      </c>
      <c r="C342" s="183" t="s">
        <v>918</v>
      </c>
      <c r="D342" s="228" t="s">
        <v>919</v>
      </c>
      <c r="E342" s="137" t="s">
        <v>10</v>
      </c>
      <c r="F342" s="239">
        <v>6000</v>
      </c>
      <c r="G342" s="183" t="s">
        <v>21</v>
      </c>
      <c r="H342" s="183" t="s">
        <v>21</v>
      </c>
      <c r="I342" s="183" t="s">
        <v>37</v>
      </c>
      <c r="J342" s="183" t="s">
        <v>38</v>
      </c>
      <c r="AB342" s="271"/>
      <c r="AC342" s="45"/>
      <c r="AE342" s="45"/>
    </row>
    <row r="343" s="44" customFormat="1" hidden="1" spans="1:31">
      <c r="A343" s="289" t="s">
        <v>920</v>
      </c>
      <c r="B343" s="557">
        <v>319</v>
      </c>
      <c r="C343" s="236" t="s">
        <v>921</v>
      </c>
      <c r="D343" s="228" t="s">
        <v>922</v>
      </c>
      <c r="E343" s="137" t="s">
        <v>10</v>
      </c>
      <c r="F343" s="478">
        <v>8000</v>
      </c>
      <c r="G343" s="183">
        <v>2021</v>
      </c>
      <c r="H343" s="183">
        <v>2025</v>
      </c>
      <c r="I343" s="317" t="s">
        <v>464</v>
      </c>
      <c r="J343" s="824" t="s">
        <v>923</v>
      </c>
      <c r="AB343" s="271"/>
      <c r="AC343" s="45"/>
      <c r="AE343" s="45"/>
    </row>
    <row r="344" s="44" customFormat="1" ht="48" hidden="1" spans="1:31">
      <c r="A344" s="297"/>
      <c r="B344" s="557">
        <v>320</v>
      </c>
      <c r="C344" s="236" t="s">
        <v>924</v>
      </c>
      <c r="D344" s="228" t="s">
        <v>925</v>
      </c>
      <c r="E344" s="137" t="s">
        <v>10</v>
      </c>
      <c r="F344" s="478">
        <v>20000</v>
      </c>
      <c r="G344" s="183"/>
      <c r="H344" s="183"/>
      <c r="I344" s="317" t="s">
        <v>219</v>
      </c>
      <c r="J344" s="824" t="s">
        <v>110</v>
      </c>
      <c r="K344" s="824" t="s">
        <v>110</v>
      </c>
      <c r="L344" s="824" t="s">
        <v>110</v>
      </c>
      <c r="M344" s="824" t="s">
        <v>110</v>
      </c>
      <c r="N344" s="824" t="s">
        <v>110</v>
      </c>
      <c r="O344" s="824" t="s">
        <v>110</v>
      </c>
      <c r="P344" s="824" t="s">
        <v>110</v>
      </c>
      <c r="Q344" s="824" t="s">
        <v>110</v>
      </c>
      <c r="R344" s="824" t="s">
        <v>110</v>
      </c>
      <c r="S344" s="824" t="s">
        <v>110</v>
      </c>
      <c r="T344" s="824" t="s">
        <v>110</v>
      </c>
      <c r="U344" s="824" t="s">
        <v>110</v>
      </c>
      <c r="V344" s="824" t="s">
        <v>110</v>
      </c>
      <c r="W344" s="824" t="s">
        <v>110</v>
      </c>
      <c r="X344" s="824" t="s">
        <v>110</v>
      </c>
      <c r="Y344" s="824" t="s">
        <v>110</v>
      </c>
      <c r="Z344" s="824" t="s">
        <v>110</v>
      </c>
      <c r="AA344" s="840" t="s">
        <v>110</v>
      </c>
      <c r="AB344" s="272"/>
      <c r="AC344" s="45"/>
      <c r="AE344" s="45"/>
    </row>
    <row r="345" s="44" customFormat="1" ht="36.75" hidden="1" spans="1:31">
      <c r="A345" s="229" t="s">
        <v>926</v>
      </c>
      <c r="B345" s="557">
        <v>321</v>
      </c>
      <c r="C345" s="183" t="s">
        <v>927</v>
      </c>
      <c r="D345" s="183" t="s">
        <v>928</v>
      </c>
      <c r="E345" s="137" t="s">
        <v>10</v>
      </c>
      <c r="F345" s="239">
        <v>50000</v>
      </c>
      <c r="G345" s="233">
        <v>2020.12</v>
      </c>
      <c r="H345" s="233">
        <v>2025.12</v>
      </c>
      <c r="I345" s="183" t="s">
        <v>247</v>
      </c>
      <c r="J345" s="824" t="s">
        <v>248</v>
      </c>
      <c r="AB345" s="271"/>
      <c r="AC345" s="45"/>
      <c r="AE345" s="45"/>
    </row>
    <row r="346" s="40" customFormat="1" spans="1:31">
      <c r="A346" s="497" t="s">
        <v>1223</v>
      </c>
      <c r="B346" s="498"/>
      <c r="C346" s="498"/>
      <c r="D346" s="498"/>
      <c r="E346" s="498"/>
      <c r="F346" s="498"/>
      <c r="G346" s="498"/>
      <c r="H346" s="498"/>
      <c r="I346" s="498"/>
      <c r="J346" s="854"/>
      <c r="AB346" s="857"/>
      <c r="AC346" s="858"/>
      <c r="AE346" s="858"/>
    </row>
    <row r="347" s="40" customFormat="1" ht="36" hidden="1" spans="1:31">
      <c r="A347" s="500" t="s">
        <v>930</v>
      </c>
      <c r="B347" s="122">
        <v>321</v>
      </c>
      <c r="C347" s="183" t="s">
        <v>931</v>
      </c>
      <c r="D347" s="183" t="s">
        <v>932</v>
      </c>
      <c r="E347" s="446" t="s">
        <v>10</v>
      </c>
      <c r="F347" s="239">
        <v>100000</v>
      </c>
      <c r="G347" s="184">
        <v>2022</v>
      </c>
      <c r="H347" s="183">
        <v>2025</v>
      </c>
      <c r="I347" s="183" t="s">
        <v>933</v>
      </c>
      <c r="J347" s="446" t="s">
        <v>23</v>
      </c>
      <c r="K347" s="855" t="s">
        <v>520</v>
      </c>
      <c r="L347" s="855" t="s">
        <v>934</v>
      </c>
      <c r="AB347" s="859"/>
      <c r="AC347" s="855"/>
      <c r="AE347" s="858"/>
    </row>
    <row r="348" s="40" customFormat="1" ht="24" hidden="1" spans="1:31">
      <c r="A348" s="520"/>
      <c r="B348" s="122">
        <v>322</v>
      </c>
      <c r="C348" s="183" t="s">
        <v>935</v>
      </c>
      <c r="D348" s="183" t="s">
        <v>936</v>
      </c>
      <c r="E348" s="122" t="s">
        <v>10</v>
      </c>
      <c r="F348" s="317">
        <v>12000</v>
      </c>
      <c r="G348" s="183">
        <v>2022.1</v>
      </c>
      <c r="H348" s="183">
        <v>2025.12</v>
      </c>
      <c r="I348" s="137" t="s">
        <v>569</v>
      </c>
      <c r="J348" s="122" t="s">
        <v>273</v>
      </c>
      <c r="K348" s="122" t="s">
        <v>273</v>
      </c>
      <c r="L348" s="122" t="s">
        <v>273</v>
      </c>
      <c r="M348" s="122" t="s">
        <v>273</v>
      </c>
      <c r="N348" s="122" t="s">
        <v>273</v>
      </c>
      <c r="O348" s="122" t="s">
        <v>273</v>
      </c>
      <c r="P348" s="122" t="s">
        <v>273</v>
      </c>
      <c r="Q348" s="122" t="s">
        <v>273</v>
      </c>
      <c r="R348" s="122" t="s">
        <v>273</v>
      </c>
      <c r="S348" s="122" t="s">
        <v>273</v>
      </c>
      <c r="T348" s="122" t="s">
        <v>273</v>
      </c>
      <c r="U348" s="122" t="s">
        <v>273</v>
      </c>
      <c r="V348" s="122" t="s">
        <v>273</v>
      </c>
      <c r="W348" s="122" t="s">
        <v>273</v>
      </c>
      <c r="X348" s="122" t="s">
        <v>273</v>
      </c>
      <c r="Y348" s="122" t="s">
        <v>273</v>
      </c>
      <c r="Z348" s="122" t="s">
        <v>273</v>
      </c>
      <c r="AA348" s="860" t="s">
        <v>273</v>
      </c>
      <c r="AB348" s="861"/>
      <c r="AC348" s="858"/>
      <c r="AE348" s="858"/>
    </row>
    <row r="349" s="40" customFormat="1" ht="54" hidden="1" spans="1:31">
      <c r="A349" s="516" t="s">
        <v>937</v>
      </c>
      <c r="B349" s="122">
        <v>323</v>
      </c>
      <c r="C349" s="183" t="s">
        <v>938</v>
      </c>
      <c r="D349" s="183" t="s">
        <v>939</v>
      </c>
      <c r="E349" s="122" t="s">
        <v>11</v>
      </c>
      <c r="F349" s="239">
        <v>200000</v>
      </c>
      <c r="G349" s="183" t="s">
        <v>21</v>
      </c>
      <c r="H349" s="183" t="s">
        <v>21</v>
      </c>
      <c r="I349" s="183" t="s">
        <v>553</v>
      </c>
      <c r="J349" s="183" t="s">
        <v>23</v>
      </c>
      <c r="AB349" s="857"/>
      <c r="AC349" s="858"/>
      <c r="AE349" s="858"/>
    </row>
    <row r="350" s="40" customFormat="1" ht="24" hidden="1" spans="1:31">
      <c r="A350" s="500" t="s">
        <v>940</v>
      </c>
      <c r="B350" s="122">
        <v>324</v>
      </c>
      <c r="C350" s="183" t="s">
        <v>941</v>
      </c>
      <c r="D350" s="183" t="s">
        <v>942</v>
      </c>
      <c r="E350" s="122" t="s">
        <v>11</v>
      </c>
      <c r="F350" s="239">
        <v>113236</v>
      </c>
      <c r="G350" s="183">
        <v>2020</v>
      </c>
      <c r="H350" s="183">
        <v>2022</v>
      </c>
      <c r="I350" s="183" t="s">
        <v>37</v>
      </c>
      <c r="J350" s="183" t="s">
        <v>38</v>
      </c>
      <c r="AB350" s="857"/>
      <c r="AC350" s="858"/>
      <c r="AE350" s="858"/>
    </row>
    <row r="351" s="40" customFormat="1" ht="24" hidden="1" spans="1:31">
      <c r="A351" s="520"/>
      <c r="B351" s="122">
        <v>325</v>
      </c>
      <c r="C351" s="81" t="s">
        <v>943</v>
      </c>
      <c r="D351" s="81" t="s">
        <v>944</v>
      </c>
      <c r="E351" s="122" t="s">
        <v>85</v>
      </c>
      <c r="F351" s="503">
        <v>16062</v>
      </c>
      <c r="G351" s="504">
        <v>2021.03</v>
      </c>
      <c r="H351" s="504">
        <v>2022.9</v>
      </c>
      <c r="I351" s="183" t="s">
        <v>149</v>
      </c>
      <c r="J351" s="122" t="s">
        <v>34</v>
      </c>
      <c r="K351" s="122" t="s">
        <v>34</v>
      </c>
      <c r="L351" s="122" t="s">
        <v>34</v>
      </c>
      <c r="M351" s="122" t="s">
        <v>34</v>
      </c>
      <c r="N351" s="122" t="s">
        <v>34</v>
      </c>
      <c r="O351" s="122" t="s">
        <v>34</v>
      </c>
      <c r="P351" s="122" t="s">
        <v>34</v>
      </c>
      <c r="Q351" s="122" t="s">
        <v>34</v>
      </c>
      <c r="R351" s="122" t="s">
        <v>34</v>
      </c>
      <c r="S351" s="122" t="s">
        <v>34</v>
      </c>
      <c r="T351" s="122" t="s">
        <v>34</v>
      </c>
      <c r="U351" s="122" t="s">
        <v>34</v>
      </c>
      <c r="V351" s="122" t="s">
        <v>34</v>
      </c>
      <c r="W351" s="122" t="s">
        <v>34</v>
      </c>
      <c r="X351" s="122" t="s">
        <v>34</v>
      </c>
      <c r="Y351" s="122" t="s">
        <v>34</v>
      </c>
      <c r="Z351" s="122" t="s">
        <v>34</v>
      </c>
      <c r="AA351" s="860" t="s">
        <v>34</v>
      </c>
      <c r="AB351" s="857"/>
      <c r="AC351" s="858"/>
      <c r="AE351" s="858"/>
    </row>
    <row r="352" s="40" customFormat="1" ht="36" hidden="1" spans="1:31">
      <c r="A352" s="500" t="s">
        <v>945</v>
      </c>
      <c r="B352" s="122">
        <v>326</v>
      </c>
      <c r="C352" s="183" t="s">
        <v>946</v>
      </c>
      <c r="D352" s="183" t="s">
        <v>947</v>
      </c>
      <c r="E352" s="122" t="s">
        <v>10</v>
      </c>
      <c r="F352" s="239">
        <v>30000</v>
      </c>
      <c r="G352" s="183">
        <v>2023</v>
      </c>
      <c r="H352" s="183">
        <v>2025</v>
      </c>
      <c r="I352" s="183" t="s">
        <v>948</v>
      </c>
      <c r="J352" s="122" t="s">
        <v>47</v>
      </c>
      <c r="AB352" s="857"/>
      <c r="AC352" s="858"/>
      <c r="AE352" s="858"/>
    </row>
    <row r="353" s="40" customFormat="1" ht="36" hidden="1" spans="1:31">
      <c r="A353" s="501"/>
      <c r="B353" s="122">
        <v>327</v>
      </c>
      <c r="C353" s="183" t="s">
        <v>950</v>
      </c>
      <c r="D353" s="77" t="s">
        <v>951</v>
      </c>
      <c r="E353" s="122" t="s">
        <v>10</v>
      </c>
      <c r="F353" s="502">
        <v>25667</v>
      </c>
      <c r="G353" s="183">
        <v>2021.1</v>
      </c>
      <c r="H353" s="183">
        <v>2022.1</v>
      </c>
      <c r="I353" s="183" t="s">
        <v>952</v>
      </c>
      <c r="J353" s="122" t="s">
        <v>47</v>
      </c>
      <c r="AB353" s="857"/>
      <c r="AC353" s="858"/>
      <c r="AE353" s="858"/>
    </row>
    <row r="354" s="40" customFormat="1" ht="36" hidden="1" spans="1:31">
      <c r="A354" s="501"/>
      <c r="B354" s="122">
        <v>328</v>
      </c>
      <c r="C354" s="183" t="s">
        <v>953</v>
      </c>
      <c r="D354" s="77" t="s">
        <v>954</v>
      </c>
      <c r="E354" s="122" t="s">
        <v>10</v>
      </c>
      <c r="F354" s="502">
        <v>13196</v>
      </c>
      <c r="G354" s="183">
        <v>2021.1</v>
      </c>
      <c r="H354" s="183">
        <v>2022.1</v>
      </c>
      <c r="I354" s="183" t="s">
        <v>952</v>
      </c>
      <c r="J354" s="122" t="s">
        <v>47</v>
      </c>
      <c r="AB354" s="857"/>
      <c r="AC354" s="858"/>
      <c r="AE354" s="858"/>
    </row>
    <row r="355" s="40" customFormat="1" ht="24" hidden="1" spans="1:31">
      <c r="A355" s="520"/>
      <c r="B355" s="122">
        <v>329</v>
      </c>
      <c r="C355" s="84" t="s">
        <v>955</v>
      </c>
      <c r="D355" s="84" t="s">
        <v>956</v>
      </c>
      <c r="E355" s="122" t="s">
        <v>10</v>
      </c>
      <c r="F355" s="314">
        <v>11000</v>
      </c>
      <c r="G355" s="152">
        <v>2025.6</v>
      </c>
      <c r="H355" s="153">
        <v>2026.12</v>
      </c>
      <c r="I355" s="137" t="s">
        <v>569</v>
      </c>
      <c r="J355" s="122" t="s">
        <v>273</v>
      </c>
      <c r="K355" s="122" t="s">
        <v>273</v>
      </c>
      <c r="L355" s="122" t="s">
        <v>273</v>
      </c>
      <c r="M355" s="122" t="s">
        <v>273</v>
      </c>
      <c r="N355" s="122" t="s">
        <v>273</v>
      </c>
      <c r="O355" s="122" t="s">
        <v>273</v>
      </c>
      <c r="P355" s="122" t="s">
        <v>273</v>
      </c>
      <c r="Q355" s="122" t="s">
        <v>273</v>
      </c>
      <c r="R355" s="122" t="s">
        <v>273</v>
      </c>
      <c r="S355" s="122" t="s">
        <v>273</v>
      </c>
      <c r="T355" s="122" t="s">
        <v>273</v>
      </c>
      <c r="U355" s="122" t="s">
        <v>273</v>
      </c>
      <c r="V355" s="122" t="s">
        <v>273</v>
      </c>
      <c r="W355" s="122" t="s">
        <v>273</v>
      </c>
      <c r="X355" s="122" t="s">
        <v>273</v>
      </c>
      <c r="Y355" s="122" t="s">
        <v>273</v>
      </c>
      <c r="Z355" s="122" t="s">
        <v>273</v>
      </c>
      <c r="AA355" s="860" t="s">
        <v>273</v>
      </c>
      <c r="AB355" s="861"/>
      <c r="AC355" s="858"/>
      <c r="AE355" s="858"/>
    </row>
    <row r="356" s="40" customFormat="1" ht="36" hidden="1" spans="1:31">
      <c r="A356" s="500" t="s">
        <v>957</v>
      </c>
      <c r="B356" s="122">
        <v>330</v>
      </c>
      <c r="C356" s="183" t="s">
        <v>958</v>
      </c>
      <c r="D356" s="183" t="s">
        <v>959</v>
      </c>
      <c r="E356" s="122" t="s">
        <v>85</v>
      </c>
      <c r="F356" s="239">
        <v>8120.74</v>
      </c>
      <c r="G356" s="317" t="s">
        <v>960</v>
      </c>
      <c r="H356" s="183">
        <v>2021.12</v>
      </c>
      <c r="I356" s="183" t="s">
        <v>961</v>
      </c>
      <c r="J356" s="122" t="s">
        <v>23</v>
      </c>
      <c r="AB356" s="857"/>
      <c r="AC356" s="858"/>
      <c r="AE356" s="858"/>
    </row>
    <row r="357" s="40" customFormat="1" ht="30" hidden="1" customHeight="1" spans="1:31">
      <c r="A357" s="520"/>
      <c r="B357" s="122">
        <v>331</v>
      </c>
      <c r="C357" s="183" t="s">
        <v>962</v>
      </c>
      <c r="D357" s="183" t="s">
        <v>963</v>
      </c>
      <c r="E357" s="122" t="s">
        <v>10</v>
      </c>
      <c r="F357" s="183">
        <v>9000</v>
      </c>
      <c r="G357" s="183">
        <v>2021.9</v>
      </c>
      <c r="H357" s="183">
        <v>2025.12</v>
      </c>
      <c r="I357" s="183" t="s">
        <v>964</v>
      </c>
      <c r="J357" s="122" t="s">
        <v>278</v>
      </c>
      <c r="AB357" s="857"/>
      <c r="AC357" s="858"/>
      <c r="AE357" s="858"/>
    </row>
    <row r="358" s="40" customFormat="1" ht="36" hidden="1" spans="1:31">
      <c r="A358" s="500" t="s">
        <v>965</v>
      </c>
      <c r="B358" s="122">
        <v>332</v>
      </c>
      <c r="C358" s="183" t="s">
        <v>966</v>
      </c>
      <c r="D358" s="183" t="s">
        <v>967</v>
      </c>
      <c r="E358" s="122" t="s">
        <v>85</v>
      </c>
      <c r="F358" s="239">
        <v>3660</v>
      </c>
      <c r="G358" s="317" t="s">
        <v>192</v>
      </c>
      <c r="H358" s="183">
        <v>2021.8</v>
      </c>
      <c r="I358" s="183" t="s">
        <v>520</v>
      </c>
      <c r="J358" s="122" t="s">
        <v>47</v>
      </c>
      <c r="AB358" s="857"/>
      <c r="AC358" s="858"/>
      <c r="AE358" s="858"/>
    </row>
    <row r="359" s="40" customFormat="1" ht="24" hidden="1" spans="1:31">
      <c r="A359" s="520"/>
      <c r="B359" s="122">
        <v>333</v>
      </c>
      <c r="C359" s="183" t="s">
        <v>969</v>
      </c>
      <c r="D359" s="183" t="s">
        <v>970</v>
      </c>
      <c r="E359" s="122" t="s">
        <v>10</v>
      </c>
      <c r="F359" s="239">
        <v>5714.44</v>
      </c>
      <c r="G359" s="241">
        <v>44197</v>
      </c>
      <c r="H359" s="241">
        <v>44896</v>
      </c>
      <c r="I359" s="327" t="s">
        <v>262</v>
      </c>
      <c r="J359" s="122" t="s">
        <v>264</v>
      </c>
      <c r="K359" s="122" t="s">
        <v>264</v>
      </c>
      <c r="L359" s="122" t="s">
        <v>264</v>
      </c>
      <c r="M359" s="122" t="s">
        <v>264</v>
      </c>
      <c r="N359" s="122" t="s">
        <v>264</v>
      </c>
      <c r="O359" s="122" t="s">
        <v>264</v>
      </c>
      <c r="P359" s="122" t="s">
        <v>264</v>
      </c>
      <c r="Q359" s="122" t="s">
        <v>264</v>
      </c>
      <c r="R359" s="122" t="s">
        <v>264</v>
      </c>
      <c r="S359" s="122" t="s">
        <v>264</v>
      </c>
      <c r="T359" s="122" t="s">
        <v>264</v>
      </c>
      <c r="U359" s="122" t="s">
        <v>264</v>
      </c>
      <c r="V359" s="122" t="s">
        <v>264</v>
      </c>
      <c r="W359" s="122" t="s">
        <v>264</v>
      </c>
      <c r="X359" s="122" t="s">
        <v>264</v>
      </c>
      <c r="Y359" s="122" t="s">
        <v>264</v>
      </c>
      <c r="Z359" s="122" t="s">
        <v>264</v>
      </c>
      <c r="AA359" s="860" t="s">
        <v>264</v>
      </c>
      <c r="AB359" s="857"/>
      <c r="AC359" s="858"/>
      <c r="AE359" s="858"/>
    </row>
    <row r="360" s="40" customFormat="1" ht="67.5" hidden="1" spans="1:31">
      <c r="A360" s="517" t="s">
        <v>972</v>
      </c>
      <c r="B360" s="122">
        <v>334</v>
      </c>
      <c r="C360" s="515" t="s">
        <v>976</v>
      </c>
      <c r="D360" s="516" t="s">
        <v>977</v>
      </c>
      <c r="E360" s="446" t="s">
        <v>11</v>
      </c>
      <c r="F360" s="122">
        <v>600000</v>
      </c>
      <c r="G360" s="183" t="s">
        <v>21</v>
      </c>
      <c r="H360" s="183" t="s">
        <v>21</v>
      </c>
      <c r="I360" s="183" t="s">
        <v>553</v>
      </c>
      <c r="J360" s="183" t="s">
        <v>23</v>
      </c>
      <c r="AB360" s="857"/>
      <c r="AC360" s="858"/>
      <c r="AE360" s="858"/>
    </row>
    <row r="361" s="44" customFormat="1" spans="1:31">
      <c r="A361" s="475" t="s">
        <v>1224</v>
      </c>
      <c r="B361" s="475"/>
      <c r="C361" s="475"/>
      <c r="D361" s="475"/>
      <c r="E361" s="475"/>
      <c r="F361" s="475"/>
      <c r="G361" s="475"/>
      <c r="H361" s="475"/>
      <c r="I361" s="475"/>
      <c r="J361" s="475"/>
      <c r="AB361" s="271"/>
      <c r="AC361" s="45"/>
      <c r="AE361" s="45"/>
    </row>
    <row r="362" s="44" customFormat="1" ht="54" hidden="1" spans="1:31">
      <c r="A362" s="395" t="s">
        <v>979</v>
      </c>
      <c r="B362" s="395">
        <v>335</v>
      </c>
      <c r="C362" s="480" t="s">
        <v>980</v>
      </c>
      <c r="D362" s="481" t="s">
        <v>981</v>
      </c>
      <c r="E362" s="480" t="s">
        <v>11</v>
      </c>
      <c r="F362" s="482">
        <v>15000</v>
      </c>
      <c r="G362" s="395">
        <v>2023.1</v>
      </c>
      <c r="H362" s="395">
        <v>2030.12</v>
      </c>
      <c r="I362" s="395" t="s">
        <v>520</v>
      </c>
      <c r="J362" s="395" t="s">
        <v>110</v>
      </c>
      <c r="K362" s="855" t="s">
        <v>520</v>
      </c>
      <c r="L362" s="12" t="s">
        <v>982</v>
      </c>
      <c r="AB362" s="859"/>
      <c r="AC362" s="12"/>
      <c r="AE362" s="45"/>
    </row>
    <row r="363" s="44" customFormat="1" ht="63.75" hidden="1" spans="1:31">
      <c r="A363" s="395"/>
      <c r="B363" s="395">
        <v>336</v>
      </c>
      <c r="C363" s="395" t="s">
        <v>986</v>
      </c>
      <c r="D363" s="483" t="s">
        <v>987</v>
      </c>
      <c r="E363" s="395" t="s">
        <v>10</v>
      </c>
      <c r="F363" s="394">
        <v>16000</v>
      </c>
      <c r="G363" s="395">
        <v>2021.12</v>
      </c>
      <c r="H363" s="395">
        <v>2023.6</v>
      </c>
      <c r="I363" s="395" t="s">
        <v>520</v>
      </c>
      <c r="J363" s="395" t="s">
        <v>59</v>
      </c>
      <c r="AB363" s="859"/>
      <c r="AC363" s="12"/>
      <c r="AE363" s="45"/>
    </row>
    <row r="364" s="44" customFormat="1" ht="63.75" hidden="1" spans="1:31">
      <c r="A364" s="395"/>
      <c r="B364" s="395">
        <v>337</v>
      </c>
      <c r="C364" s="395" t="s">
        <v>989</v>
      </c>
      <c r="D364" s="483" t="s">
        <v>990</v>
      </c>
      <c r="E364" s="395" t="s">
        <v>10</v>
      </c>
      <c r="F364" s="394">
        <v>5187</v>
      </c>
      <c r="G364" s="395">
        <v>2021.1</v>
      </c>
      <c r="H364" s="395">
        <v>2021.12</v>
      </c>
      <c r="I364" s="395" t="s">
        <v>520</v>
      </c>
      <c r="J364" s="395" t="s">
        <v>23</v>
      </c>
      <c r="AB364" s="271"/>
      <c r="AC364" s="45"/>
      <c r="AE364" s="45"/>
    </row>
    <row r="365" s="44" customFormat="1" ht="38.25" hidden="1" spans="1:31">
      <c r="A365" s="395"/>
      <c r="B365" s="395">
        <v>338</v>
      </c>
      <c r="C365" s="395" t="s">
        <v>995</v>
      </c>
      <c r="D365" s="484" t="s">
        <v>996</v>
      </c>
      <c r="E365" s="395" t="s">
        <v>10</v>
      </c>
      <c r="F365" s="482">
        <v>56000</v>
      </c>
      <c r="G365" s="485">
        <v>2021</v>
      </c>
      <c r="H365" s="485">
        <v>2023</v>
      </c>
      <c r="I365" s="856" t="s">
        <v>569</v>
      </c>
      <c r="J365" s="485" t="s">
        <v>273</v>
      </c>
      <c r="K365" s="44" t="s">
        <v>273</v>
      </c>
      <c r="L365" s="44" t="s">
        <v>273</v>
      </c>
      <c r="M365" s="44" t="s">
        <v>273</v>
      </c>
      <c r="N365" s="44" t="s">
        <v>273</v>
      </c>
      <c r="O365" s="44" t="s">
        <v>273</v>
      </c>
      <c r="P365" s="44" t="s">
        <v>273</v>
      </c>
      <c r="Q365" s="44" t="s">
        <v>273</v>
      </c>
      <c r="R365" s="44" t="s">
        <v>273</v>
      </c>
      <c r="S365" s="44" t="s">
        <v>273</v>
      </c>
      <c r="T365" s="44" t="s">
        <v>273</v>
      </c>
      <c r="U365" s="44" t="s">
        <v>273</v>
      </c>
      <c r="V365" s="44" t="s">
        <v>273</v>
      </c>
      <c r="W365" s="44" t="s">
        <v>273</v>
      </c>
      <c r="X365" s="44" t="s">
        <v>273</v>
      </c>
      <c r="Y365" s="44" t="s">
        <v>273</v>
      </c>
      <c r="Z365" s="44" t="s">
        <v>273</v>
      </c>
      <c r="AA365" s="44" t="s">
        <v>273</v>
      </c>
      <c r="AB365" s="271"/>
      <c r="AC365" s="45"/>
      <c r="AE365" s="45"/>
    </row>
    <row r="366" s="44" customFormat="1" hidden="1" spans="1:31">
      <c r="A366" s="395"/>
      <c r="B366" s="395">
        <v>339</v>
      </c>
      <c r="C366" s="395" t="s">
        <v>997</v>
      </c>
      <c r="D366" s="483" t="s">
        <v>998</v>
      </c>
      <c r="E366" s="395" t="s">
        <v>10</v>
      </c>
      <c r="F366" s="486">
        <v>15800</v>
      </c>
      <c r="G366" s="395">
        <v>2021</v>
      </c>
      <c r="H366" s="487">
        <v>2021</v>
      </c>
      <c r="I366" s="395" t="s">
        <v>520</v>
      </c>
      <c r="J366" s="395" t="s">
        <v>248</v>
      </c>
      <c r="AB366" s="271"/>
      <c r="AC366" s="45"/>
      <c r="AE366" s="45"/>
    </row>
    <row r="367" s="44" customFormat="1" ht="25.5" hidden="1" spans="1:31">
      <c r="A367" s="395"/>
      <c r="B367" s="395">
        <v>340</v>
      </c>
      <c r="C367" s="395" t="s">
        <v>999</v>
      </c>
      <c r="D367" s="483" t="s">
        <v>1000</v>
      </c>
      <c r="E367" s="395" t="s">
        <v>10</v>
      </c>
      <c r="F367" s="394">
        <v>1278</v>
      </c>
      <c r="G367" s="488">
        <v>2021.7</v>
      </c>
      <c r="H367" s="482">
        <v>2021.12</v>
      </c>
      <c r="I367" s="395" t="s">
        <v>277</v>
      </c>
      <c r="J367" s="395" t="s">
        <v>278</v>
      </c>
      <c r="AB367" s="859"/>
      <c r="AC367" s="12"/>
      <c r="AE367" s="45"/>
    </row>
    <row r="368" s="44" customFormat="1" ht="38.25" hidden="1" spans="1:31">
      <c r="A368" s="395"/>
      <c r="B368" s="395">
        <v>341</v>
      </c>
      <c r="C368" s="395" t="s">
        <v>1001</v>
      </c>
      <c r="D368" s="484" t="s">
        <v>1002</v>
      </c>
      <c r="E368" s="395" t="s">
        <v>85</v>
      </c>
      <c r="F368" s="394">
        <v>25000</v>
      </c>
      <c r="G368" s="489">
        <v>2020.1</v>
      </c>
      <c r="H368" s="489">
        <v>2025.1</v>
      </c>
      <c r="I368" s="395" t="s">
        <v>243</v>
      </c>
      <c r="J368" s="395" t="s">
        <v>54</v>
      </c>
      <c r="AB368" s="271"/>
      <c r="AC368" s="45"/>
      <c r="AE368" s="45"/>
    </row>
    <row r="369" s="44" customFormat="1" ht="38.25" hidden="1" spans="1:31">
      <c r="A369" s="395"/>
      <c r="B369" s="395">
        <v>342</v>
      </c>
      <c r="C369" s="395" t="s">
        <v>1003</v>
      </c>
      <c r="D369" s="484" t="s">
        <v>1004</v>
      </c>
      <c r="E369" s="395" t="s">
        <v>10</v>
      </c>
      <c r="F369" s="394">
        <v>12000</v>
      </c>
      <c r="G369" s="395">
        <v>2021.01</v>
      </c>
      <c r="H369" s="395">
        <v>2021.12</v>
      </c>
      <c r="I369" s="395" t="s">
        <v>262</v>
      </c>
      <c r="J369" s="395" t="s">
        <v>264</v>
      </c>
      <c r="AB369" s="271"/>
      <c r="AC369" s="45"/>
      <c r="AE369" s="45"/>
    </row>
    <row r="370" s="44" customFormat="1" hidden="1" spans="1:31">
      <c r="A370" s="395"/>
      <c r="B370" s="395">
        <v>343</v>
      </c>
      <c r="C370" s="395" t="s">
        <v>1005</v>
      </c>
      <c r="D370" s="484" t="s">
        <v>1006</v>
      </c>
      <c r="E370" s="395" t="s">
        <v>10</v>
      </c>
      <c r="F370" s="394">
        <v>657.31</v>
      </c>
      <c r="G370" s="395">
        <v>2021</v>
      </c>
      <c r="H370" s="395">
        <v>2021</v>
      </c>
      <c r="I370" s="395" t="s">
        <v>149</v>
      </c>
      <c r="J370" s="395" t="s">
        <v>34</v>
      </c>
      <c r="AB370" s="271"/>
      <c r="AC370" s="45"/>
      <c r="AE370" s="45"/>
    </row>
    <row r="371" s="44" customFormat="1" ht="25.5" hidden="1" spans="1:31">
      <c r="A371" s="395"/>
      <c r="B371" s="395">
        <v>344</v>
      </c>
      <c r="C371" s="395" t="s">
        <v>1007</v>
      </c>
      <c r="D371" s="484" t="s">
        <v>1008</v>
      </c>
      <c r="E371" s="395" t="s">
        <v>10</v>
      </c>
      <c r="F371" s="394">
        <v>8600</v>
      </c>
      <c r="G371" s="489">
        <v>2020.11</v>
      </c>
      <c r="H371" s="489">
        <v>2023.11</v>
      </c>
      <c r="I371" s="395" t="s">
        <v>243</v>
      </c>
      <c r="J371" s="395" t="s">
        <v>54</v>
      </c>
      <c r="AB371" s="271"/>
      <c r="AC371" s="45"/>
      <c r="AE371" s="45"/>
    </row>
    <row r="372" s="44" customFormat="1" ht="38.25" hidden="1" spans="1:31">
      <c r="A372" s="395"/>
      <c r="B372" s="395">
        <v>345</v>
      </c>
      <c r="C372" s="395" t="s">
        <v>1009</v>
      </c>
      <c r="D372" s="484" t="s">
        <v>1010</v>
      </c>
      <c r="E372" s="395" t="s">
        <v>85</v>
      </c>
      <c r="F372" s="394">
        <v>45000</v>
      </c>
      <c r="G372" s="395">
        <v>2016</v>
      </c>
      <c r="H372" s="395">
        <v>2022</v>
      </c>
      <c r="I372" s="395" t="s">
        <v>37</v>
      </c>
      <c r="J372" s="395" t="s">
        <v>38</v>
      </c>
      <c r="K372" s="395" t="s">
        <v>38</v>
      </c>
      <c r="L372" s="395" t="s">
        <v>38</v>
      </c>
      <c r="M372" s="395" t="s">
        <v>38</v>
      </c>
      <c r="N372" s="395" t="s">
        <v>38</v>
      </c>
      <c r="O372" s="395" t="s">
        <v>38</v>
      </c>
      <c r="P372" s="395" t="s">
        <v>38</v>
      </c>
      <c r="Q372" s="395" t="s">
        <v>38</v>
      </c>
      <c r="R372" s="395" t="s">
        <v>38</v>
      </c>
      <c r="S372" s="395" t="s">
        <v>38</v>
      </c>
      <c r="T372" s="395" t="s">
        <v>38</v>
      </c>
      <c r="U372" s="395" t="s">
        <v>38</v>
      </c>
      <c r="V372" s="395" t="s">
        <v>38</v>
      </c>
      <c r="W372" s="395" t="s">
        <v>38</v>
      </c>
      <c r="X372" s="395" t="s">
        <v>38</v>
      </c>
      <c r="Y372" s="395" t="s">
        <v>38</v>
      </c>
      <c r="Z372" s="395" t="s">
        <v>38</v>
      </c>
      <c r="AA372" s="862" t="s">
        <v>38</v>
      </c>
      <c r="AB372" s="417"/>
      <c r="AC372" s="45"/>
      <c r="AE372" s="45"/>
    </row>
    <row r="373" s="44" customFormat="1" ht="25.5" hidden="1" spans="1:31">
      <c r="A373" s="395"/>
      <c r="B373" s="395">
        <v>346</v>
      </c>
      <c r="C373" s="395" t="s">
        <v>1011</v>
      </c>
      <c r="D373" s="484" t="s">
        <v>1012</v>
      </c>
      <c r="E373" s="395" t="s">
        <v>10</v>
      </c>
      <c r="F373" s="482">
        <v>5000</v>
      </c>
      <c r="G373" s="489">
        <v>2021.12</v>
      </c>
      <c r="H373" s="489">
        <v>2025.12</v>
      </c>
      <c r="I373" s="395" t="s">
        <v>232</v>
      </c>
      <c r="J373" s="395" t="s">
        <v>24</v>
      </c>
      <c r="AB373" s="275"/>
      <c r="AC373" s="23"/>
      <c r="AE373" s="45"/>
    </row>
    <row r="374" s="44" customFormat="1" spans="1:31">
      <c r="A374" s="434" t="s">
        <v>1225</v>
      </c>
      <c r="B374" s="434"/>
      <c r="C374" s="434"/>
      <c r="D374" s="434"/>
      <c r="E374" s="434"/>
      <c r="F374" s="434"/>
      <c r="G374" s="434"/>
      <c r="H374" s="434"/>
      <c r="I374" s="434"/>
      <c r="J374" s="434"/>
      <c r="AB374" s="271"/>
      <c r="AC374" s="45"/>
      <c r="AE374" s="45"/>
    </row>
    <row r="375" s="44" customFormat="1" ht="25.5" hidden="1" spans="1:31">
      <c r="A375" s="477" t="s">
        <v>1020</v>
      </c>
      <c r="B375" s="395">
        <v>347</v>
      </c>
      <c r="C375" s="395" t="s">
        <v>1021</v>
      </c>
      <c r="D375" s="483" t="s">
        <v>1022</v>
      </c>
      <c r="E375" s="395" t="s">
        <v>11</v>
      </c>
      <c r="F375" s="487" t="s">
        <v>21</v>
      </c>
      <c r="G375" s="487" t="s">
        <v>21</v>
      </c>
      <c r="H375" s="474" t="s">
        <v>21</v>
      </c>
      <c r="I375" s="474" t="s">
        <v>133</v>
      </c>
      <c r="J375" s="395" t="s">
        <v>59</v>
      </c>
      <c r="AB375" s="271"/>
      <c r="AC375" s="45"/>
      <c r="AE375" s="45"/>
    </row>
    <row r="376" s="44" customFormat="1" ht="38.25" hidden="1" spans="1:31">
      <c r="A376" s="479"/>
      <c r="B376" s="395">
        <v>348</v>
      </c>
      <c r="C376" s="395" t="s">
        <v>1023</v>
      </c>
      <c r="D376" s="483" t="s">
        <v>1024</v>
      </c>
      <c r="E376" s="395" t="s">
        <v>10</v>
      </c>
      <c r="F376" s="487" t="s">
        <v>21</v>
      </c>
      <c r="G376" s="487" t="s">
        <v>21</v>
      </c>
      <c r="H376" s="474" t="s">
        <v>21</v>
      </c>
      <c r="I376" s="474" t="s">
        <v>133</v>
      </c>
      <c r="J376" s="395" t="s">
        <v>59</v>
      </c>
      <c r="AB376" s="271"/>
      <c r="AC376" s="45"/>
      <c r="AE376" s="45"/>
    </row>
    <row r="377" s="44" customFormat="1" ht="38.25" hidden="1" spans="1:31">
      <c r="A377" s="850"/>
      <c r="B377" s="395">
        <v>349</v>
      </c>
      <c r="C377" s="395" t="s">
        <v>1025</v>
      </c>
      <c r="D377" s="483" t="s">
        <v>1026</v>
      </c>
      <c r="E377" s="395" t="s">
        <v>10</v>
      </c>
      <c r="F377" s="183">
        <v>30000</v>
      </c>
      <c r="G377" s="487" t="s">
        <v>21</v>
      </c>
      <c r="H377" s="487" t="s">
        <v>21</v>
      </c>
      <c r="I377" s="474" t="s">
        <v>21</v>
      </c>
      <c r="J377" s="395" t="s">
        <v>59</v>
      </c>
      <c r="AB377" s="271"/>
      <c r="AC377" s="45"/>
      <c r="AE377" s="45"/>
    </row>
    <row r="378" s="44" customFormat="1" ht="38.25" hidden="1" spans="1:31">
      <c r="A378" s="477" t="s">
        <v>1027</v>
      </c>
      <c r="B378" s="395">
        <v>350</v>
      </c>
      <c r="C378" s="395" t="s">
        <v>1028</v>
      </c>
      <c r="D378" s="483" t="s">
        <v>1029</v>
      </c>
      <c r="E378" s="395" t="s">
        <v>10</v>
      </c>
      <c r="F378" s="487" t="s">
        <v>21</v>
      </c>
      <c r="G378" s="487" t="s">
        <v>21</v>
      </c>
      <c r="H378" s="487" t="s">
        <v>21</v>
      </c>
      <c r="I378" s="474" t="s">
        <v>21</v>
      </c>
      <c r="J378" s="395" t="s">
        <v>59</v>
      </c>
      <c r="AB378" s="271"/>
      <c r="AC378" s="45"/>
      <c r="AE378" s="45"/>
    </row>
    <row r="379" s="44" customFormat="1" ht="25.5" hidden="1" spans="1:31">
      <c r="A379" s="850"/>
      <c r="B379" s="395">
        <v>351</v>
      </c>
      <c r="C379" s="395" t="s">
        <v>1030</v>
      </c>
      <c r="D379" s="483" t="s">
        <v>1031</v>
      </c>
      <c r="E379" s="395" t="s">
        <v>10</v>
      </c>
      <c r="F379" s="487" t="s">
        <v>21</v>
      </c>
      <c r="G379" s="487" t="s">
        <v>21</v>
      </c>
      <c r="H379" s="487" t="s">
        <v>21</v>
      </c>
      <c r="I379" s="474" t="s">
        <v>21</v>
      </c>
      <c r="J379" s="395" t="s">
        <v>59</v>
      </c>
      <c r="AB379" s="271"/>
      <c r="AC379" s="45"/>
      <c r="AE379" s="45"/>
    </row>
    <row r="380" s="44" customFormat="1" ht="38.25" hidden="1" spans="1:31">
      <c r="A380" s="477" t="s">
        <v>1032</v>
      </c>
      <c r="B380" s="395">
        <v>352</v>
      </c>
      <c r="C380" s="395" t="s">
        <v>1033</v>
      </c>
      <c r="D380" s="483" t="s">
        <v>1034</v>
      </c>
      <c r="E380" s="395" t="s">
        <v>10</v>
      </c>
      <c r="F380" s="487" t="s">
        <v>21</v>
      </c>
      <c r="G380" s="487" t="s">
        <v>21</v>
      </c>
      <c r="H380" s="474" t="s">
        <v>21</v>
      </c>
      <c r="I380" s="474" t="s">
        <v>133</v>
      </c>
      <c r="J380" s="395" t="s">
        <v>59</v>
      </c>
      <c r="AB380" s="271"/>
      <c r="AC380" s="45"/>
      <c r="AE380" s="45"/>
    </row>
    <row r="381" s="44" customFormat="1" ht="25.5" hidden="1" spans="1:31">
      <c r="A381" s="479"/>
      <c r="B381" s="395">
        <v>353</v>
      </c>
      <c r="C381" s="395" t="s">
        <v>1035</v>
      </c>
      <c r="D381" s="483" t="s">
        <v>1036</v>
      </c>
      <c r="E381" s="395" t="s">
        <v>10</v>
      </c>
      <c r="F381" s="239">
        <v>5000</v>
      </c>
      <c r="G381" s="851">
        <v>2021.01</v>
      </c>
      <c r="H381" s="851">
        <v>2025.12</v>
      </c>
      <c r="I381" s="474" t="s">
        <v>247</v>
      </c>
      <c r="J381" s="395" t="s">
        <v>248</v>
      </c>
      <c r="AB381" s="271"/>
      <c r="AC381" s="45"/>
      <c r="AE381" s="45"/>
    </row>
    <row r="382" s="44" customFormat="1" ht="25.5" hidden="1" spans="1:31">
      <c r="A382" s="479"/>
      <c r="B382" s="395">
        <v>354</v>
      </c>
      <c r="C382" s="395" t="s">
        <v>1037</v>
      </c>
      <c r="D382" s="483" t="s">
        <v>1038</v>
      </c>
      <c r="E382" s="395" t="s">
        <v>85</v>
      </c>
      <c r="F382" s="852">
        <v>15000</v>
      </c>
      <c r="G382" s="851">
        <v>2017.12</v>
      </c>
      <c r="H382" s="851">
        <v>2022.12</v>
      </c>
      <c r="I382" s="474" t="s">
        <v>149</v>
      </c>
      <c r="J382" s="183" t="s">
        <v>34</v>
      </c>
      <c r="AB382" s="271"/>
      <c r="AC382" s="45"/>
      <c r="AE382" s="45"/>
    </row>
    <row r="383" s="44" customFormat="1" ht="38.25" hidden="1" spans="1:31">
      <c r="A383" s="850"/>
      <c r="B383" s="395">
        <v>355</v>
      </c>
      <c r="C383" s="395" t="s">
        <v>1039</v>
      </c>
      <c r="D383" s="483" t="s">
        <v>1040</v>
      </c>
      <c r="E383" s="395" t="s">
        <v>10</v>
      </c>
      <c r="F383" s="487" t="s">
        <v>21</v>
      </c>
      <c r="G383" s="487">
        <v>2022</v>
      </c>
      <c r="H383" s="487">
        <v>2025</v>
      </c>
      <c r="I383" s="474" t="s">
        <v>300</v>
      </c>
      <c r="J383" s="395" t="s">
        <v>59</v>
      </c>
      <c r="AB383" s="416"/>
      <c r="AC383" s="45"/>
      <c r="AE383" s="45"/>
    </row>
    <row r="384" s="44" customFormat="1" ht="38.25" hidden="1" spans="1:31">
      <c r="A384" s="477" t="s">
        <v>1041</v>
      </c>
      <c r="B384" s="395">
        <v>356</v>
      </c>
      <c r="C384" s="395" t="s">
        <v>1042</v>
      </c>
      <c r="D384" s="395" t="s">
        <v>1043</v>
      </c>
      <c r="E384" s="395" t="s">
        <v>10</v>
      </c>
      <c r="F384" s="395">
        <v>10000</v>
      </c>
      <c r="G384" s="395" t="s">
        <v>1044</v>
      </c>
      <c r="H384" s="395">
        <v>2022.12</v>
      </c>
      <c r="I384" s="474" t="s">
        <v>311</v>
      </c>
      <c r="J384" s="395" t="s">
        <v>59</v>
      </c>
      <c r="AB384" s="271"/>
      <c r="AC384" s="45"/>
      <c r="AE384" s="45"/>
    </row>
    <row r="385" s="44" customFormat="1" ht="25.5" hidden="1" spans="1:31">
      <c r="A385" s="479"/>
      <c r="B385" s="395">
        <v>357</v>
      </c>
      <c r="C385" s="395" t="s">
        <v>1045</v>
      </c>
      <c r="D385" s="483" t="s">
        <v>1046</v>
      </c>
      <c r="E385" s="395" t="s">
        <v>85</v>
      </c>
      <c r="F385" s="487" t="s">
        <v>21</v>
      </c>
      <c r="G385" s="487" t="s">
        <v>21</v>
      </c>
      <c r="H385" s="474" t="s">
        <v>21</v>
      </c>
      <c r="I385" s="474" t="s">
        <v>133</v>
      </c>
      <c r="J385" s="395" t="s">
        <v>59</v>
      </c>
      <c r="AB385" s="271"/>
      <c r="AC385" s="45"/>
      <c r="AE385" s="45"/>
    </row>
    <row r="386" s="44" customFormat="1" ht="38.25" hidden="1" spans="1:31">
      <c r="A386" s="479"/>
      <c r="B386" s="395">
        <v>358</v>
      </c>
      <c r="C386" s="395" t="s">
        <v>1047</v>
      </c>
      <c r="D386" s="483" t="s">
        <v>1048</v>
      </c>
      <c r="E386" s="395" t="s">
        <v>11</v>
      </c>
      <c r="F386" s="487" t="s">
        <v>21</v>
      </c>
      <c r="G386" s="487" t="s">
        <v>21</v>
      </c>
      <c r="H386" s="474" t="s">
        <v>21</v>
      </c>
      <c r="I386" s="474" t="s">
        <v>133</v>
      </c>
      <c r="J386" s="395" t="s">
        <v>59</v>
      </c>
      <c r="AB386" s="271"/>
      <c r="AC386" s="45"/>
      <c r="AE386" s="45"/>
    </row>
    <row r="387" s="44" customFormat="1" ht="38.25" hidden="1" spans="1:31">
      <c r="A387" s="479"/>
      <c r="B387" s="395">
        <v>359</v>
      </c>
      <c r="C387" s="395" t="s">
        <v>1052</v>
      </c>
      <c r="D387" s="483" t="s">
        <v>1053</v>
      </c>
      <c r="E387" s="395" t="s">
        <v>85</v>
      </c>
      <c r="F387" s="487">
        <v>20000</v>
      </c>
      <c r="G387" s="183">
        <v>2019.1</v>
      </c>
      <c r="H387" s="183">
        <v>2023.12</v>
      </c>
      <c r="I387" s="395" t="s">
        <v>1054</v>
      </c>
      <c r="J387" s="395" t="s">
        <v>273</v>
      </c>
      <c r="K387" s="395" t="s">
        <v>273</v>
      </c>
      <c r="L387" s="395" t="s">
        <v>273</v>
      </c>
      <c r="M387" s="395" t="s">
        <v>273</v>
      </c>
      <c r="N387" s="395" t="s">
        <v>273</v>
      </c>
      <c r="O387" s="395" t="s">
        <v>273</v>
      </c>
      <c r="P387" s="395" t="s">
        <v>273</v>
      </c>
      <c r="Q387" s="395" t="s">
        <v>273</v>
      </c>
      <c r="R387" s="395" t="s">
        <v>273</v>
      </c>
      <c r="S387" s="395" t="s">
        <v>273</v>
      </c>
      <c r="T387" s="395" t="s">
        <v>273</v>
      </c>
      <c r="U387" s="395" t="s">
        <v>273</v>
      </c>
      <c r="V387" s="395" t="s">
        <v>273</v>
      </c>
      <c r="W387" s="395" t="s">
        <v>273</v>
      </c>
      <c r="X387" s="395" t="s">
        <v>273</v>
      </c>
      <c r="Y387" s="395" t="s">
        <v>273</v>
      </c>
      <c r="Z387" s="395" t="s">
        <v>273</v>
      </c>
      <c r="AA387" s="862" t="s">
        <v>273</v>
      </c>
      <c r="AB387" s="417"/>
      <c r="AC387" s="45"/>
      <c r="AE387" s="45"/>
    </row>
    <row r="388" s="44" customFormat="1" ht="25.5" hidden="1" spans="1:31">
      <c r="A388" s="479"/>
      <c r="B388" s="395">
        <v>360</v>
      </c>
      <c r="C388" s="395" t="s">
        <v>1055</v>
      </c>
      <c r="D388" s="483" t="s">
        <v>1056</v>
      </c>
      <c r="E388" s="395" t="s">
        <v>85</v>
      </c>
      <c r="F388" s="487">
        <v>28711.42</v>
      </c>
      <c r="G388" s="183">
        <v>2020.12</v>
      </c>
      <c r="H388" s="183">
        <v>2023.7</v>
      </c>
      <c r="I388" s="474" t="s">
        <v>133</v>
      </c>
      <c r="J388" s="395" t="s">
        <v>59</v>
      </c>
      <c r="AB388" s="271"/>
      <c r="AC388" s="45"/>
      <c r="AE388" s="45"/>
    </row>
    <row r="389" s="44" customFormat="1" ht="25.5" hidden="1" spans="1:31">
      <c r="A389" s="479"/>
      <c r="B389" s="395">
        <v>361</v>
      </c>
      <c r="C389" s="395" t="s">
        <v>1057</v>
      </c>
      <c r="D389" s="483" t="s">
        <v>1058</v>
      </c>
      <c r="E389" s="395" t="s">
        <v>10</v>
      </c>
      <c r="F389" s="487" t="s">
        <v>21</v>
      </c>
      <c r="G389" s="487" t="s">
        <v>21</v>
      </c>
      <c r="H389" s="487" t="s">
        <v>21</v>
      </c>
      <c r="I389" s="474" t="s">
        <v>133</v>
      </c>
      <c r="J389" s="395" t="s">
        <v>59</v>
      </c>
      <c r="AB389" s="271"/>
      <c r="AC389" s="45"/>
      <c r="AE389" s="45"/>
    </row>
    <row r="390" s="44" customFormat="1" ht="25.5" hidden="1" spans="1:31">
      <c r="A390" s="479"/>
      <c r="B390" s="395">
        <v>362</v>
      </c>
      <c r="C390" s="395" t="s">
        <v>1059</v>
      </c>
      <c r="D390" s="483" t="s">
        <v>1060</v>
      </c>
      <c r="E390" s="395" t="s">
        <v>10</v>
      </c>
      <c r="F390" s="487">
        <v>10000</v>
      </c>
      <c r="G390" s="487" t="s">
        <v>21</v>
      </c>
      <c r="H390" s="487" t="s">
        <v>21</v>
      </c>
      <c r="I390" s="474" t="s">
        <v>277</v>
      </c>
      <c r="J390" s="395" t="s">
        <v>278</v>
      </c>
      <c r="AB390" s="271"/>
      <c r="AC390" s="45"/>
      <c r="AE390" s="45"/>
    </row>
    <row r="391" s="44" customFormat="1" ht="25.5" hidden="1" spans="1:31">
      <c r="A391" s="479"/>
      <c r="B391" s="395">
        <v>363</v>
      </c>
      <c r="C391" s="395" t="s">
        <v>1061</v>
      </c>
      <c r="D391" s="483" t="s">
        <v>1062</v>
      </c>
      <c r="E391" s="395" t="s">
        <v>10</v>
      </c>
      <c r="F391" s="487">
        <v>50000</v>
      </c>
      <c r="G391" s="487">
        <v>2017.12</v>
      </c>
      <c r="H391" s="487" t="s">
        <v>21</v>
      </c>
      <c r="I391" s="474" t="s">
        <v>149</v>
      </c>
      <c r="J391" s="395" t="s">
        <v>34</v>
      </c>
      <c r="AB391" s="271"/>
      <c r="AC391" s="45"/>
      <c r="AE391" s="45"/>
    </row>
    <row r="392" s="44" customFormat="1" ht="38.25" hidden="1" spans="1:31">
      <c r="A392" s="395" t="s">
        <v>1063</v>
      </c>
      <c r="B392" s="395">
        <v>364</v>
      </c>
      <c r="C392" s="395" t="s">
        <v>1064</v>
      </c>
      <c r="D392" s="483" t="s">
        <v>1065</v>
      </c>
      <c r="E392" s="395" t="s">
        <v>85</v>
      </c>
      <c r="F392" s="137" t="s">
        <v>21</v>
      </c>
      <c r="G392" s="137" t="s">
        <v>21</v>
      </c>
      <c r="H392" s="137" t="s">
        <v>21</v>
      </c>
      <c r="I392" s="137" t="s">
        <v>21</v>
      </c>
      <c r="J392" s="395" t="s">
        <v>23</v>
      </c>
      <c r="AB392" s="271"/>
      <c r="AC392" s="45"/>
      <c r="AE392" s="45"/>
    </row>
    <row r="393" s="44" customFormat="1" ht="120" hidden="1" customHeight="1" spans="1:31">
      <c r="A393" s="395" t="s">
        <v>1066</v>
      </c>
      <c r="B393" s="395">
        <v>365</v>
      </c>
      <c r="C393" s="395" t="s">
        <v>1067</v>
      </c>
      <c r="D393" s="483" t="s">
        <v>1068</v>
      </c>
      <c r="E393" s="395" t="s">
        <v>10</v>
      </c>
      <c r="F393" s="137">
        <v>3075</v>
      </c>
      <c r="G393" s="137" t="s">
        <v>21</v>
      </c>
      <c r="H393" s="137" t="s">
        <v>21</v>
      </c>
      <c r="I393" s="137" t="s">
        <v>21</v>
      </c>
      <c r="J393" s="395" t="s">
        <v>23</v>
      </c>
      <c r="AB393" s="271"/>
      <c r="AC393" s="45"/>
      <c r="AE393" s="45"/>
    </row>
    <row r="394" s="817" customFormat="1" ht="141.95" hidden="1" customHeight="1" spans="1:31">
      <c r="A394" s="843" t="s">
        <v>1071</v>
      </c>
      <c r="B394" s="843">
        <v>366</v>
      </c>
      <c r="C394" s="843" t="s">
        <v>1072</v>
      </c>
      <c r="D394" s="863" t="s">
        <v>1226</v>
      </c>
      <c r="E394" s="843" t="s">
        <v>10</v>
      </c>
      <c r="F394" s="864">
        <v>360</v>
      </c>
      <c r="G394" s="864">
        <v>2021.3</v>
      </c>
      <c r="H394" s="864">
        <v>2022</v>
      </c>
      <c r="I394" s="864" t="s">
        <v>232</v>
      </c>
      <c r="J394" s="843" t="s">
        <v>24</v>
      </c>
      <c r="K394" s="817" t="s">
        <v>24</v>
      </c>
      <c r="L394" s="817" t="s">
        <v>1227</v>
      </c>
      <c r="AB394" s="869" t="s">
        <v>24</v>
      </c>
      <c r="AC394" s="849" t="s">
        <v>1076</v>
      </c>
      <c r="AE394" s="848"/>
    </row>
    <row r="395" s="817" customFormat="1" ht="140.25" hidden="1" spans="1:31">
      <c r="A395" s="843" t="s">
        <v>1071</v>
      </c>
      <c r="B395" s="843">
        <v>366</v>
      </c>
      <c r="C395" s="843" t="s">
        <v>1072</v>
      </c>
      <c r="D395" s="863" t="s">
        <v>1228</v>
      </c>
      <c r="E395" s="843" t="s">
        <v>10</v>
      </c>
      <c r="F395" s="864">
        <v>1000</v>
      </c>
      <c r="G395" s="864" t="s">
        <v>21</v>
      </c>
      <c r="H395" s="864" t="s">
        <v>21</v>
      </c>
      <c r="I395" s="864" t="s">
        <v>21</v>
      </c>
      <c r="J395" s="843" t="s">
        <v>23</v>
      </c>
      <c r="AB395" s="870" t="s">
        <v>264</v>
      </c>
      <c r="AC395" s="848" t="s">
        <v>1075</v>
      </c>
      <c r="AD395" s="869"/>
      <c r="AE395" s="849"/>
    </row>
    <row r="396" s="44" customFormat="1" spans="1:31">
      <c r="A396" s="434" t="s">
        <v>1077</v>
      </c>
      <c r="B396" s="434"/>
      <c r="C396" s="434"/>
      <c r="D396" s="434"/>
      <c r="E396" s="434"/>
      <c r="F396" s="434"/>
      <c r="G396" s="434"/>
      <c r="H396" s="434"/>
      <c r="I396" s="434"/>
      <c r="J396" s="434"/>
      <c r="AB396" s="271"/>
      <c r="AC396" s="45"/>
      <c r="AE396" s="45"/>
    </row>
    <row r="397" s="44" customFormat="1" spans="1:31">
      <c r="A397" s="434" t="s">
        <v>1229</v>
      </c>
      <c r="B397" s="434"/>
      <c r="C397" s="434"/>
      <c r="D397" s="434"/>
      <c r="E397" s="434"/>
      <c r="F397" s="434"/>
      <c r="G397" s="434"/>
      <c r="H397" s="434"/>
      <c r="I397" s="434"/>
      <c r="J397" s="434"/>
      <c r="AB397" s="271"/>
      <c r="AC397" s="45"/>
      <c r="AE397" s="45"/>
    </row>
    <row r="398" s="40" customFormat="1" ht="78.95" hidden="1" customHeight="1" spans="1:31">
      <c r="A398" s="446" t="s">
        <v>1079</v>
      </c>
      <c r="B398" s="446">
        <v>367</v>
      </c>
      <c r="C398" s="137" t="s">
        <v>1080</v>
      </c>
      <c r="D398" s="137" t="s">
        <v>1081</v>
      </c>
      <c r="E398" s="446" t="s">
        <v>10</v>
      </c>
      <c r="F398" s="239">
        <v>120000</v>
      </c>
      <c r="G398" s="233" t="s">
        <v>21</v>
      </c>
      <c r="H398" s="233" t="s">
        <v>21</v>
      </c>
      <c r="I398" s="183" t="s">
        <v>277</v>
      </c>
      <c r="J398" s="446" t="s">
        <v>278</v>
      </c>
      <c r="AB398" s="858" t="s">
        <v>1082</v>
      </c>
      <c r="AC398" s="858" t="s">
        <v>1083</v>
      </c>
      <c r="AE398" s="858"/>
    </row>
    <row r="399" s="40" customFormat="1" ht="24" hidden="1" spans="1:31">
      <c r="A399" s="446"/>
      <c r="B399" s="446">
        <v>368</v>
      </c>
      <c r="C399" s="137" t="s">
        <v>1084</v>
      </c>
      <c r="D399" s="137" t="s">
        <v>1085</v>
      </c>
      <c r="E399" s="446" t="s">
        <v>10</v>
      </c>
      <c r="F399" s="239">
        <v>67350</v>
      </c>
      <c r="G399" s="183">
        <v>2021</v>
      </c>
      <c r="H399" s="183">
        <v>2025</v>
      </c>
      <c r="I399" s="183" t="s">
        <v>553</v>
      </c>
      <c r="J399" s="446" t="s">
        <v>23</v>
      </c>
      <c r="AB399" s="859"/>
      <c r="AC399" s="12"/>
      <c r="AE399" s="858"/>
    </row>
    <row r="400" s="40" customFormat="1" ht="36" hidden="1" spans="1:31">
      <c r="A400" s="446" t="s">
        <v>930</v>
      </c>
      <c r="B400" s="446">
        <v>369</v>
      </c>
      <c r="C400" s="137" t="s">
        <v>1086</v>
      </c>
      <c r="D400" s="137" t="s">
        <v>1087</v>
      </c>
      <c r="E400" s="446" t="s">
        <v>85</v>
      </c>
      <c r="F400" s="239" t="s">
        <v>21</v>
      </c>
      <c r="G400" s="183">
        <v>2021</v>
      </c>
      <c r="H400" s="183">
        <v>2025</v>
      </c>
      <c r="I400" s="183" t="s">
        <v>520</v>
      </c>
      <c r="J400" s="446" t="s">
        <v>23</v>
      </c>
      <c r="K400" s="855" t="s">
        <v>520</v>
      </c>
      <c r="L400" s="12" t="s">
        <v>988</v>
      </c>
      <c r="AB400" s="859"/>
      <c r="AC400" s="12"/>
      <c r="AE400" s="858"/>
    </row>
    <row r="401" spans="1:10">
      <c r="A401" s="434" t="s">
        <v>1230</v>
      </c>
      <c r="B401" s="434"/>
      <c r="C401" s="434"/>
      <c r="D401" s="434"/>
      <c r="E401" s="434"/>
      <c r="F401" s="434"/>
      <c r="G401" s="434"/>
      <c r="H401" s="434"/>
      <c r="I401" s="434"/>
      <c r="J401" s="434"/>
    </row>
    <row r="402" ht="60" hidden="1" spans="1:29">
      <c r="A402" s="515" t="s">
        <v>1089</v>
      </c>
      <c r="B402" s="865">
        <v>370</v>
      </c>
      <c r="C402" s="232" t="s">
        <v>1090</v>
      </c>
      <c r="D402" s="68" t="s">
        <v>1091</v>
      </c>
      <c r="E402" s="183" t="s">
        <v>10</v>
      </c>
      <c r="F402" s="69">
        <v>600000</v>
      </c>
      <c r="G402" s="229" t="s">
        <v>21</v>
      </c>
      <c r="H402" s="230" t="s">
        <v>21</v>
      </c>
      <c r="I402" s="69" t="s">
        <v>1092</v>
      </c>
      <c r="J402" s="230" t="s">
        <v>21</v>
      </c>
      <c r="K402" s="11" t="s">
        <v>1092</v>
      </c>
      <c r="L402" s="11" t="s">
        <v>1093</v>
      </c>
      <c r="AB402" s="416"/>
      <c r="AC402" s="23"/>
    </row>
    <row r="403" s="44" customFormat="1" ht="36" hidden="1" spans="1:31">
      <c r="A403" s="515"/>
      <c r="B403" s="865">
        <v>371</v>
      </c>
      <c r="C403" s="183" t="s">
        <v>1094</v>
      </c>
      <c r="D403" s="68" t="s">
        <v>1095</v>
      </c>
      <c r="E403" s="183" t="s">
        <v>85</v>
      </c>
      <c r="F403" s="239">
        <v>113500</v>
      </c>
      <c r="G403" s="866">
        <v>2020.01</v>
      </c>
      <c r="H403" s="317">
        <v>2027.12</v>
      </c>
      <c r="I403" s="183" t="s">
        <v>520</v>
      </c>
      <c r="J403" s="557" t="s">
        <v>23</v>
      </c>
      <c r="K403" s="44" t="s">
        <v>1092</v>
      </c>
      <c r="L403" s="44" t="s">
        <v>1096</v>
      </c>
      <c r="AB403" s="416"/>
      <c r="AC403" s="12"/>
      <c r="AE403" s="45"/>
    </row>
    <row r="404" s="44" customFormat="1" ht="24" hidden="1" spans="1:31">
      <c r="A404" s="515"/>
      <c r="B404" s="865">
        <v>372</v>
      </c>
      <c r="C404" s="183" t="s">
        <v>1097</v>
      </c>
      <c r="D404" s="228" t="s">
        <v>1098</v>
      </c>
      <c r="E404" s="183" t="s">
        <v>10</v>
      </c>
      <c r="F404" s="183">
        <v>10000</v>
      </c>
      <c r="G404" s="183" t="s">
        <v>21</v>
      </c>
      <c r="H404" s="183" t="s">
        <v>21</v>
      </c>
      <c r="I404" s="183" t="s">
        <v>1092</v>
      </c>
      <c r="J404" s="183" t="s">
        <v>54</v>
      </c>
      <c r="K404" s="23" t="s">
        <v>1092</v>
      </c>
      <c r="L404" s="12" t="s">
        <v>386</v>
      </c>
      <c r="AB404" s="416"/>
      <c r="AC404" s="12"/>
      <c r="AE404" s="45"/>
    </row>
    <row r="405" spans="1:31">
      <c r="A405" s="531" t="s">
        <v>1231</v>
      </c>
      <c r="B405" s="532"/>
      <c r="C405" s="532"/>
      <c r="D405" s="532"/>
      <c r="E405" s="532"/>
      <c r="F405" s="532"/>
      <c r="G405" s="532"/>
      <c r="H405" s="532"/>
      <c r="I405" s="532"/>
      <c r="J405" s="868"/>
      <c r="AB405" s="871"/>
      <c r="AC405" s="311"/>
      <c r="AE405" s="311"/>
    </row>
    <row r="406" ht="24" hidden="1" spans="1:31">
      <c r="A406" s="506" t="s">
        <v>1100</v>
      </c>
      <c r="B406" s="122">
        <v>373</v>
      </c>
      <c r="C406" s="183" t="s">
        <v>1103</v>
      </c>
      <c r="D406" s="183" t="s">
        <v>1104</v>
      </c>
      <c r="E406" s="446" t="s">
        <v>10</v>
      </c>
      <c r="F406" s="239">
        <v>42000</v>
      </c>
      <c r="G406" s="183">
        <v>2022</v>
      </c>
      <c r="H406" s="317" t="s">
        <v>1105</v>
      </c>
      <c r="I406" s="84" t="s">
        <v>133</v>
      </c>
      <c r="J406" s="446" t="s">
        <v>59</v>
      </c>
      <c r="AB406" s="871"/>
      <c r="AC406" s="311"/>
      <c r="AE406" s="311"/>
    </row>
    <row r="407" ht="24" hidden="1" spans="1:31">
      <c r="A407" s="506"/>
      <c r="B407" s="122">
        <v>374</v>
      </c>
      <c r="C407" s="183" t="s">
        <v>1106</v>
      </c>
      <c r="D407" s="183" t="s">
        <v>1107</v>
      </c>
      <c r="E407" s="446" t="s">
        <v>10</v>
      </c>
      <c r="F407" s="239">
        <v>9484</v>
      </c>
      <c r="G407" s="183">
        <v>2022.6</v>
      </c>
      <c r="H407" s="317" t="s">
        <v>1108</v>
      </c>
      <c r="I407" s="183" t="s">
        <v>1109</v>
      </c>
      <c r="J407" s="446" t="s">
        <v>23</v>
      </c>
      <c r="AB407" s="859"/>
      <c r="AE407" s="311"/>
    </row>
    <row r="408" ht="36" hidden="1" spans="1:31">
      <c r="A408" s="506"/>
      <c r="B408" s="122">
        <v>375</v>
      </c>
      <c r="C408" s="183" t="s">
        <v>1111</v>
      </c>
      <c r="D408" s="183" t="s">
        <v>1112</v>
      </c>
      <c r="E408" s="446" t="s">
        <v>85</v>
      </c>
      <c r="F408" s="534">
        <v>7510</v>
      </c>
      <c r="G408" s="867">
        <v>44105</v>
      </c>
      <c r="H408" s="867">
        <v>44896</v>
      </c>
      <c r="I408" s="84" t="s">
        <v>46</v>
      </c>
      <c r="J408" s="446" t="s">
        <v>47</v>
      </c>
      <c r="AB408" s="859"/>
      <c r="AE408" s="311"/>
    </row>
    <row r="409" ht="48" hidden="1" spans="1:31">
      <c r="A409" s="506"/>
      <c r="B409" s="122">
        <v>376</v>
      </c>
      <c r="C409" s="183" t="s">
        <v>1114</v>
      </c>
      <c r="D409" s="183" t="s">
        <v>1115</v>
      </c>
      <c r="E409" s="446" t="s">
        <v>10</v>
      </c>
      <c r="F409" s="240">
        <v>13000</v>
      </c>
      <c r="G409" s="183">
        <v>2021.4</v>
      </c>
      <c r="H409" s="183">
        <v>2022.4</v>
      </c>
      <c r="I409" s="84" t="s">
        <v>952</v>
      </c>
      <c r="J409" s="446" t="s">
        <v>59</v>
      </c>
      <c r="AB409" s="859"/>
      <c r="AE409" s="311"/>
    </row>
    <row r="410" s="222" customFormat="1" ht="48" hidden="1" spans="1:31">
      <c r="A410" s="506"/>
      <c r="B410" s="122">
        <v>377</v>
      </c>
      <c r="C410" s="183" t="s">
        <v>1116</v>
      </c>
      <c r="D410" s="183" t="s">
        <v>1117</v>
      </c>
      <c r="E410" s="446" t="s">
        <v>85</v>
      </c>
      <c r="F410" s="240">
        <v>4842</v>
      </c>
      <c r="G410" s="286" t="s">
        <v>350</v>
      </c>
      <c r="H410" s="233">
        <v>2022.03</v>
      </c>
      <c r="I410" s="84" t="s">
        <v>46</v>
      </c>
      <c r="J410" s="446" t="s">
        <v>47</v>
      </c>
      <c r="AB410" s="271"/>
      <c r="AC410" s="311"/>
      <c r="AE410" s="311"/>
    </row>
    <row r="411" ht="24" hidden="1" spans="1:31">
      <c r="A411" s="506"/>
      <c r="B411" s="122">
        <v>378</v>
      </c>
      <c r="C411" s="183" t="s">
        <v>1118</v>
      </c>
      <c r="D411" s="183" t="s">
        <v>1119</v>
      </c>
      <c r="E411" s="446" t="s">
        <v>85</v>
      </c>
      <c r="F411" s="183">
        <v>17000</v>
      </c>
      <c r="G411" s="183">
        <v>2020.12</v>
      </c>
      <c r="H411" s="183" t="s">
        <v>268</v>
      </c>
      <c r="I411" s="183" t="s">
        <v>207</v>
      </c>
      <c r="J411" s="446" t="s">
        <v>110</v>
      </c>
      <c r="AB411" s="871"/>
      <c r="AC411" s="311"/>
      <c r="AE411" s="311"/>
    </row>
    <row r="412" s="222" customFormat="1" hidden="1" spans="1:31">
      <c r="A412" s="506"/>
      <c r="B412" s="122">
        <v>379</v>
      </c>
      <c r="C412" s="183" t="s">
        <v>1120</v>
      </c>
      <c r="D412" s="183" t="s">
        <v>1121</v>
      </c>
      <c r="E412" s="446" t="s">
        <v>10</v>
      </c>
      <c r="F412" s="183">
        <v>6000</v>
      </c>
      <c r="G412" s="183"/>
      <c r="H412" s="183"/>
      <c r="I412" s="183" t="s">
        <v>207</v>
      </c>
      <c r="J412" s="446" t="s">
        <v>110</v>
      </c>
      <c r="K412" s="446" t="s">
        <v>110</v>
      </c>
      <c r="L412" s="446" t="s">
        <v>110</v>
      </c>
      <c r="M412" s="446" t="s">
        <v>110</v>
      </c>
      <c r="N412" s="446" t="s">
        <v>110</v>
      </c>
      <c r="O412" s="446" t="s">
        <v>110</v>
      </c>
      <c r="P412" s="446" t="s">
        <v>110</v>
      </c>
      <c r="Q412" s="446" t="s">
        <v>110</v>
      </c>
      <c r="R412" s="446" t="s">
        <v>110</v>
      </c>
      <c r="S412" s="446" t="s">
        <v>110</v>
      </c>
      <c r="T412" s="446" t="s">
        <v>110</v>
      </c>
      <c r="U412" s="446" t="s">
        <v>110</v>
      </c>
      <c r="V412" s="446" t="s">
        <v>110</v>
      </c>
      <c r="W412" s="446" t="s">
        <v>110</v>
      </c>
      <c r="X412" s="446" t="s">
        <v>110</v>
      </c>
      <c r="Y412" s="446" t="s">
        <v>110</v>
      </c>
      <c r="Z412" s="446" t="s">
        <v>110</v>
      </c>
      <c r="AA412" s="872" t="s">
        <v>110</v>
      </c>
      <c r="AB412" s="873"/>
      <c r="AC412" s="311"/>
      <c r="AE412" s="311"/>
    </row>
    <row r="413" hidden="1" spans="1:31">
      <c r="A413" s="506"/>
      <c r="B413" s="122">
        <v>380</v>
      </c>
      <c r="C413" s="183" t="s">
        <v>1123</v>
      </c>
      <c r="D413" s="183" t="s">
        <v>1124</v>
      </c>
      <c r="E413" s="446" t="s">
        <v>10</v>
      </c>
      <c r="F413" s="183">
        <v>500</v>
      </c>
      <c r="G413" s="183">
        <v>2021.2</v>
      </c>
      <c r="H413" s="183">
        <v>2022.12</v>
      </c>
      <c r="I413" s="183" t="s">
        <v>207</v>
      </c>
      <c r="J413" s="122" t="s">
        <v>110</v>
      </c>
      <c r="AB413" s="871"/>
      <c r="AC413" s="311"/>
      <c r="AE413" s="311"/>
    </row>
    <row r="414" ht="36" hidden="1" spans="1:31">
      <c r="A414" s="506"/>
      <c r="B414" s="122">
        <v>381</v>
      </c>
      <c r="C414" s="80" t="s">
        <v>1125</v>
      </c>
      <c r="D414" s="80" t="s">
        <v>1126</v>
      </c>
      <c r="E414" s="446" t="s">
        <v>85</v>
      </c>
      <c r="F414" s="240">
        <v>54365.88</v>
      </c>
      <c r="G414" s="80">
        <v>2020.6</v>
      </c>
      <c r="H414" s="535" t="s">
        <v>1127</v>
      </c>
      <c r="I414" s="183" t="s">
        <v>149</v>
      </c>
      <c r="J414" s="122" t="s">
        <v>34</v>
      </c>
      <c r="AB414" s="871"/>
      <c r="AC414" s="311"/>
      <c r="AE414" s="311"/>
    </row>
    <row r="415" customFormat="1" ht="24" hidden="1" spans="1:31">
      <c r="A415" s="506"/>
      <c r="B415" s="122">
        <v>382</v>
      </c>
      <c r="C415" s="80" t="s">
        <v>1128</v>
      </c>
      <c r="D415" s="80"/>
      <c r="E415" s="446"/>
      <c r="F415" s="240">
        <v>200000</v>
      </c>
      <c r="G415" s="80"/>
      <c r="H415" s="535"/>
      <c r="I415" s="183" t="s">
        <v>1129</v>
      </c>
      <c r="J415" s="122"/>
      <c r="AB415" s="871"/>
      <c r="AC415" s="311"/>
      <c r="AE415" s="311"/>
    </row>
    <row r="416" s="222" customFormat="1" hidden="1" spans="1:31">
      <c r="A416" s="517"/>
      <c r="B416" s="122">
        <v>383</v>
      </c>
      <c r="C416" s="122" t="s">
        <v>1130</v>
      </c>
      <c r="D416" s="542" t="s">
        <v>1131</v>
      </c>
      <c r="E416" s="542" t="s">
        <v>10</v>
      </c>
      <c r="F416" s="542" t="s">
        <v>21</v>
      </c>
      <c r="G416" s="542" t="s">
        <v>21</v>
      </c>
      <c r="H416" s="542" t="s">
        <v>21</v>
      </c>
      <c r="I416" s="542" t="s">
        <v>21</v>
      </c>
      <c r="J416" s="542" t="s">
        <v>59</v>
      </c>
      <c r="AB416" s="859"/>
      <c r="AC416" s="12"/>
      <c r="AE416" s="311"/>
    </row>
    <row r="417" ht="54" hidden="1" spans="1:31">
      <c r="A417" s="516" t="s">
        <v>1133</v>
      </c>
      <c r="B417" s="122">
        <v>384</v>
      </c>
      <c r="C417" s="183" t="s">
        <v>1134</v>
      </c>
      <c r="D417" s="183" t="s">
        <v>1135</v>
      </c>
      <c r="E417" s="446" t="s">
        <v>10</v>
      </c>
      <c r="F417" s="183">
        <v>800</v>
      </c>
      <c r="G417" s="183">
        <v>2021.2</v>
      </c>
      <c r="H417" s="183">
        <v>2021.12</v>
      </c>
      <c r="I417" s="183" t="s">
        <v>207</v>
      </c>
      <c r="J417" s="122" t="s">
        <v>110</v>
      </c>
      <c r="AB417" s="871"/>
      <c r="AC417" s="311"/>
      <c r="AE417" s="311"/>
    </row>
    <row r="418" spans="1:10">
      <c r="A418" s="226" t="s">
        <v>1232</v>
      </c>
      <c r="B418" s="226"/>
      <c r="C418" s="226"/>
      <c r="D418" s="226"/>
      <c r="E418" s="226"/>
      <c r="F418" s="226"/>
      <c r="G418" s="226"/>
      <c r="H418" s="226"/>
      <c r="I418" s="226"/>
      <c r="J418" s="226"/>
    </row>
    <row r="419" s="44" customFormat="1" ht="27" hidden="1" spans="1:31">
      <c r="A419" s="516" t="s">
        <v>1137</v>
      </c>
      <c r="B419" s="122">
        <v>385</v>
      </c>
      <c r="C419" s="516" t="s">
        <v>1138</v>
      </c>
      <c r="D419" s="545" t="s">
        <v>1139</v>
      </c>
      <c r="E419" s="516" t="s">
        <v>10</v>
      </c>
      <c r="F419" s="546">
        <v>100000</v>
      </c>
      <c r="G419" s="516">
        <v>2021</v>
      </c>
      <c r="H419" s="516">
        <v>2025</v>
      </c>
      <c r="I419" s="516" t="s">
        <v>1140</v>
      </c>
      <c r="J419" s="446" t="s">
        <v>47</v>
      </c>
      <c r="AB419" s="271"/>
      <c r="AC419" s="45"/>
      <c r="AE419" s="45"/>
    </row>
    <row r="420" s="44" customFormat="1" ht="54" hidden="1" spans="1:31">
      <c r="A420" s="516"/>
      <c r="B420" s="122">
        <v>386</v>
      </c>
      <c r="C420" s="547" t="s">
        <v>1141</v>
      </c>
      <c r="D420" s="547" t="s">
        <v>1142</v>
      </c>
      <c r="E420" s="516" t="s">
        <v>10</v>
      </c>
      <c r="F420" s="546">
        <v>900</v>
      </c>
      <c r="G420" s="516">
        <v>2020</v>
      </c>
      <c r="H420" s="548">
        <v>2022</v>
      </c>
      <c r="I420" s="556" t="s">
        <v>1143</v>
      </c>
      <c r="J420" s="446" t="s">
        <v>47</v>
      </c>
      <c r="AB420" s="271"/>
      <c r="AC420" s="45"/>
      <c r="AE420" s="45"/>
    </row>
    <row r="421" s="44" customFormat="1" ht="27" hidden="1" spans="1:31">
      <c r="A421" s="516"/>
      <c r="B421" s="122">
        <v>387</v>
      </c>
      <c r="C421" s="549" t="s">
        <v>1148</v>
      </c>
      <c r="D421" s="550" t="s">
        <v>1149</v>
      </c>
      <c r="E421" s="516" t="s">
        <v>11</v>
      </c>
      <c r="F421" s="551">
        <v>2000</v>
      </c>
      <c r="G421" s="550" t="s">
        <v>21</v>
      </c>
      <c r="H421" s="550" t="s">
        <v>21</v>
      </c>
      <c r="I421" s="550" t="s">
        <v>21</v>
      </c>
      <c r="J421" s="550" t="s">
        <v>47</v>
      </c>
      <c r="AB421" s="271"/>
      <c r="AC421" s="45"/>
      <c r="AE421" s="45"/>
    </row>
    <row r="422" s="44" customFormat="1" ht="40.5" hidden="1" spans="1:31">
      <c r="A422" s="516"/>
      <c r="B422" s="122">
        <v>388</v>
      </c>
      <c r="C422" s="547" t="s">
        <v>1150</v>
      </c>
      <c r="D422" s="547" t="s">
        <v>1151</v>
      </c>
      <c r="E422" s="516" t="s">
        <v>10</v>
      </c>
      <c r="F422" s="546">
        <v>25000</v>
      </c>
      <c r="G422" s="548" t="s">
        <v>1152</v>
      </c>
      <c r="H422" s="548" t="s">
        <v>212</v>
      </c>
      <c r="I422" s="516" t="s">
        <v>247</v>
      </c>
      <c r="J422" s="446" t="s">
        <v>248</v>
      </c>
      <c r="AB422" s="271"/>
      <c r="AC422" s="45"/>
      <c r="AE422" s="45"/>
    </row>
    <row r="423" s="44" customFormat="1" ht="27" hidden="1" spans="1:31">
      <c r="A423" s="516"/>
      <c r="B423" s="122">
        <v>389</v>
      </c>
      <c r="C423" s="545" t="s">
        <v>1153</v>
      </c>
      <c r="D423" s="545" t="s">
        <v>1154</v>
      </c>
      <c r="E423" s="516" t="s">
        <v>10</v>
      </c>
      <c r="F423" s="547">
        <v>3000</v>
      </c>
      <c r="G423" s="516">
        <v>2021</v>
      </c>
      <c r="H423" s="516">
        <v>2025</v>
      </c>
      <c r="I423" s="516" t="s">
        <v>569</v>
      </c>
      <c r="J423" s="446" t="s">
        <v>273</v>
      </c>
      <c r="AB423" s="271"/>
      <c r="AC423" s="45"/>
      <c r="AE423" s="45"/>
    </row>
    <row r="424" s="44" customFormat="1" ht="27" hidden="1" spans="1:31">
      <c r="A424" s="516"/>
      <c r="B424" s="122">
        <v>390</v>
      </c>
      <c r="C424" s="552" t="s">
        <v>1155</v>
      </c>
      <c r="D424" s="122" t="s">
        <v>1156</v>
      </c>
      <c r="E424" s="516" t="s">
        <v>11</v>
      </c>
      <c r="F424" s="542" t="s">
        <v>21</v>
      </c>
      <c r="G424" s="542" t="s">
        <v>21</v>
      </c>
      <c r="H424" s="542" t="s">
        <v>21</v>
      </c>
      <c r="I424" s="557" t="s">
        <v>520</v>
      </c>
      <c r="J424" s="446" t="s">
        <v>23</v>
      </c>
      <c r="K424" s="446" t="s">
        <v>273</v>
      </c>
      <c r="L424" s="446" t="s">
        <v>273</v>
      </c>
      <c r="M424" s="446" t="s">
        <v>273</v>
      </c>
      <c r="N424" s="446" t="s">
        <v>273</v>
      </c>
      <c r="O424" s="446" t="s">
        <v>273</v>
      </c>
      <c r="P424" s="446" t="s">
        <v>273</v>
      </c>
      <c r="Q424" s="446" t="s">
        <v>273</v>
      </c>
      <c r="R424" s="446" t="s">
        <v>273</v>
      </c>
      <c r="S424" s="446" t="s">
        <v>273</v>
      </c>
      <c r="T424" s="446" t="s">
        <v>273</v>
      </c>
      <c r="U424" s="446" t="s">
        <v>273</v>
      </c>
      <c r="V424" s="446" t="s">
        <v>273</v>
      </c>
      <c r="W424" s="446" t="s">
        <v>273</v>
      </c>
      <c r="X424" s="446" t="s">
        <v>273</v>
      </c>
      <c r="Y424" s="446" t="s">
        <v>273</v>
      </c>
      <c r="Z424" s="446" t="s">
        <v>273</v>
      </c>
      <c r="AA424" s="872" t="s">
        <v>273</v>
      </c>
      <c r="AB424" s="873"/>
      <c r="AC424" s="45"/>
      <c r="AE424" s="45"/>
    </row>
    <row r="425" s="44" customFormat="1" ht="27" hidden="1" spans="1:31">
      <c r="A425" s="516" t="s">
        <v>1158</v>
      </c>
      <c r="B425" s="122">
        <v>391</v>
      </c>
      <c r="C425" s="555" t="s">
        <v>1159</v>
      </c>
      <c r="D425" s="555" t="s">
        <v>1160</v>
      </c>
      <c r="E425" s="516" t="s">
        <v>10</v>
      </c>
      <c r="F425" s="546">
        <v>500</v>
      </c>
      <c r="G425" s="516">
        <v>2021.4</v>
      </c>
      <c r="H425" s="516">
        <v>2021.9</v>
      </c>
      <c r="I425" s="516" t="s">
        <v>137</v>
      </c>
      <c r="J425" s="446" t="s">
        <v>121</v>
      </c>
      <c r="AB425" s="271"/>
      <c r="AC425" s="45"/>
      <c r="AE425" s="45"/>
    </row>
    <row r="426" s="44" customFormat="1" ht="27" hidden="1" spans="1:31">
      <c r="A426" s="515"/>
      <c r="B426" s="122">
        <v>392</v>
      </c>
      <c r="C426" s="516" t="s">
        <v>1161</v>
      </c>
      <c r="D426" s="516" t="s">
        <v>1162</v>
      </c>
      <c r="E426" s="516" t="s">
        <v>10</v>
      </c>
      <c r="F426" s="546">
        <v>50000</v>
      </c>
      <c r="G426" s="516">
        <v>2021.12</v>
      </c>
      <c r="H426" s="516">
        <v>2025.12</v>
      </c>
      <c r="I426" s="516" t="s">
        <v>247</v>
      </c>
      <c r="J426" s="446" t="s">
        <v>248</v>
      </c>
      <c r="AB426" s="271"/>
      <c r="AC426" s="45"/>
      <c r="AE426" s="45"/>
    </row>
    <row r="427" s="44" customFormat="1" ht="27" hidden="1" spans="1:31">
      <c r="A427" s="515"/>
      <c r="B427" s="122">
        <v>393</v>
      </c>
      <c r="C427" s="555" t="s">
        <v>1159</v>
      </c>
      <c r="D427" s="555" t="s">
        <v>1160</v>
      </c>
      <c r="E427" s="516" t="s">
        <v>10</v>
      </c>
      <c r="F427" s="546">
        <v>500</v>
      </c>
      <c r="G427" s="516">
        <v>2021.4</v>
      </c>
      <c r="H427" s="516">
        <v>2021.9</v>
      </c>
      <c r="I427" s="516" t="s">
        <v>137</v>
      </c>
      <c r="J427" s="446" t="s">
        <v>121</v>
      </c>
      <c r="AB427" s="271"/>
      <c r="AC427" s="45"/>
      <c r="AE427" s="45"/>
    </row>
    <row r="428" s="44" customFormat="1" ht="27" hidden="1" spans="1:31">
      <c r="A428" s="515"/>
      <c r="B428" s="122">
        <v>394</v>
      </c>
      <c r="C428" s="516" t="s">
        <v>1166</v>
      </c>
      <c r="D428" s="545" t="s">
        <v>1167</v>
      </c>
      <c r="E428" s="516" t="s">
        <v>10</v>
      </c>
      <c r="F428" s="546">
        <v>1800</v>
      </c>
      <c r="G428" s="548" t="s">
        <v>21</v>
      </c>
      <c r="H428" s="548" t="s">
        <v>21</v>
      </c>
      <c r="I428" s="516" t="s">
        <v>277</v>
      </c>
      <c r="J428" s="516" t="s">
        <v>278</v>
      </c>
      <c r="AB428" s="271"/>
      <c r="AC428" s="45"/>
      <c r="AE428" s="45"/>
    </row>
  </sheetData>
  <protectedRanges>
    <protectedRange sqref="H80" name="区域2_9_4_2"/>
  </protectedRanges>
  <autoFilter ref="A1:AE428">
    <filterColumn colId="4">
      <filters>
        <filter val="合计项目394项，其中新建、续建项目288项，总投资3016.4亿元。"/>
        <filter val="2、供气（项目总数3项，其中新建项目数2项，新建项目总投资约为61亿元。）"/>
        <filter val="5、环境卫生（项目总数12项，其中新建项目数9项，新建项目总投资约为12.1亿元。）"/>
        <filter val="2、城市更新(项目总数110项，其中新建项目数72项，新建项目总投资约为1124.6亿元。)"/>
        <filter val="3、排水防涝（项目总数23项，其中新建项目数6项，新建项目总投资约为7.2亿元。）"/>
        <filter val="四、强韧（项目总数21项，其中新建项目数13项，新建项目总投资约为10.5亿元。）"/>
        <filter val="4、污水（项目总数15项，其中新建项目数8项，新建项目总投资约为20.6亿元。）"/>
        <filter val="1、供水（项目总数3项，其中新建项目数2项，新建项目总投资约为18.7亿元。）"/>
        <filter val="3、美丽集镇（项目总数6项，总投资约为15.9亿元）"/>
        <filter val="一、畅行（项目总数148项，其中新建项目数77项，新建项目总投资约为1337.3亿元）"/>
        <filter val="1、园林绿化(项目总数56项，其中新建项目数28项，新建项目总投资约为69.2亿元。)"/>
        <filter val="三、融文（项目总数20项，其中新建项目数13项，新建项目总投资约为10.9亿元。）"/>
        <filter val="五、新城建（项目总数9项，其中新建项目数8项，新建项目总投资约为19.1亿元。）"/>
        <filter val="二、靓景"/>
      </filters>
    </filterColumn>
    <extLst/>
  </autoFilter>
  <mergeCells count="58">
    <mergeCell ref="A2:J2"/>
    <mergeCell ref="AB2:AC2"/>
    <mergeCell ref="AD2:AE2"/>
    <mergeCell ref="A3:J3"/>
    <mergeCell ref="A169:K169"/>
    <mergeCell ref="A170:J170"/>
    <mergeCell ref="A227:J227"/>
    <mergeCell ref="A338:J338"/>
    <mergeCell ref="A346:J346"/>
    <mergeCell ref="A361:J361"/>
    <mergeCell ref="A374:J374"/>
    <mergeCell ref="A396:J396"/>
    <mergeCell ref="A397:J397"/>
    <mergeCell ref="A401:J401"/>
    <mergeCell ref="A405:J405"/>
    <mergeCell ref="A418:J418"/>
    <mergeCell ref="A4:A6"/>
    <mergeCell ref="A7:A43"/>
    <mergeCell ref="A44:A104"/>
    <mergeCell ref="A105:A119"/>
    <mergeCell ref="A120:A123"/>
    <mergeCell ref="A124:A130"/>
    <mergeCell ref="A131:A133"/>
    <mergeCell ref="A134:A162"/>
    <mergeCell ref="A163:A168"/>
    <mergeCell ref="A172:A181"/>
    <mergeCell ref="A182:A192"/>
    <mergeCell ref="A193:A204"/>
    <mergeCell ref="A205:A213"/>
    <mergeCell ref="A214:A219"/>
    <mergeCell ref="A220:A226"/>
    <mergeCell ref="A228:A238"/>
    <mergeCell ref="A239:A246"/>
    <mergeCell ref="A247:A337"/>
    <mergeCell ref="A340:A342"/>
    <mergeCell ref="A343:A344"/>
    <mergeCell ref="A347:A348"/>
    <mergeCell ref="A350:A351"/>
    <mergeCell ref="A352:A355"/>
    <mergeCell ref="A356:A357"/>
    <mergeCell ref="A358:A359"/>
    <mergeCell ref="A362:A373"/>
    <mergeCell ref="A375:A377"/>
    <mergeCell ref="A378:A379"/>
    <mergeCell ref="A380:A383"/>
    <mergeCell ref="A384:A391"/>
    <mergeCell ref="A398:A399"/>
    <mergeCell ref="A402:A404"/>
    <mergeCell ref="A406:A416"/>
    <mergeCell ref="A419:A424"/>
    <mergeCell ref="A425:A428"/>
    <mergeCell ref="C9:C11"/>
    <mergeCell ref="C12:C15"/>
    <mergeCell ref="C16:C22"/>
    <mergeCell ref="C24:C28"/>
    <mergeCell ref="C29:C35"/>
    <mergeCell ref="C163:C164"/>
    <mergeCell ref="C184:C186"/>
  </mergeCells>
  <dataValidations count="1">
    <dataValidation type="list" allowBlank="1" showInputMessage="1" showErrorMessage="1" sqref="E1 F169 Q206 JA418 SW418 ACS418 AMO418 AWK418 BGG418 BQC418 BZY418 CJU418 CTQ418 DDM418 DNI418 DXE418 EHA418 EQW418 FAS418 FKO418 FUK418 GEG418 GOC418 GXY418 HHU418 HRQ418 IBM418 ILI418 IVE418 JFA418 JOW418 JYS418 KIO418 KSK418 LCG418 LMC418 LVY418 MFU418 MPQ418 MZM418 NJI418 NTE418 ODA418 OMW418 OWS418 PGO418 PQK418 QAG418 QKC418 QTY418 RDU418 RNQ418 RXM418 SHI418 SRE418 TBA418 TKW418 TUS418 UEO418 UOK418 UYG418 VIC418 VRY418 WBU418 WLQ418 WVM418 E3:E167 E171:E226 E228:E415 E417:E1048576 JA402:JA404 SW402:SW404 ACS402:ACS404 AMO402:AMO404 AWK402:AWK404 BGG402:BGG404 BQC402:BQC404 BZY402:BZY404 CJU402:CJU404 CTQ402:CTQ404 DDM402:DDM404 DNI402:DNI404 DXE402:DXE404 EHA402:EHA404 EQW402:EQW404 FAS402:FAS404 FKO402:FKO404 FUK402:FUK404 GEG402:GEG404 GOC402:GOC404 GXY402:GXY404 HHU402:HHU404 HRQ402:HRQ404 IBM402:IBM404 ILI402:ILI404 IVE402:IVE404 JFA402:JFA404 JOW402:JOW404 JYS402:JYS404 KIO402:KIO404 KSK402:KSK404 LCG402:LCG404 LMC402:LMC404 LVY402:LVY404 MFU402:MFU404 MPQ402:MPQ404 MZM402:MZM404 NJI402:NJI404 NTE402:NTE404 ODA402:ODA404 OMW402:OMW404 OWS402:OWS404 PGO402:PGO404 PQK402:PQK404 QAG402:QAG404 QKC402:QKC404 QTY402:QTY404 RDU402:RDU404 RNQ402:RNQ404 RXM402:RXM404 SHI402:SHI404 SRE402:SRE404 TBA402:TBA404 TKW402:TKW404 TUS402:TUS404 UEO402:UEO404 UOK402:UOK404 UYG402:UYG404 VIC402:VIC404 VRY402:VRY404 WBU402:WBU404 WLQ402:WLQ404 WVM402:WVM404">
      <formula1>"新建,续建,谋划"</formula1>
    </dataValidation>
  </dataValidations>
  <pageMargins left="0.699305555555556" right="0.699305555555556"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4"/>
  <sheetViews>
    <sheetView workbookViewId="0">
      <pane ySplit="1" topLeftCell="A537" activePane="bottomLeft" state="frozen"/>
      <selection/>
      <selection pane="bottomLeft" activeCell="C527" sqref="C527"/>
    </sheetView>
  </sheetViews>
  <sheetFormatPr defaultColWidth="9.81666666666667" defaultRowHeight="13.5"/>
  <cols>
    <col min="1" max="1" width="3.5" style="560" customWidth="1"/>
    <col min="2" max="2" width="5.5" style="560" customWidth="1"/>
    <col min="3" max="3" width="19.5" style="560" customWidth="1"/>
    <col min="4" max="4" width="41.375" style="561" customWidth="1"/>
    <col min="5" max="5" width="5.625" style="560" customWidth="1"/>
    <col min="6" max="6" width="11.625" style="560" customWidth="1"/>
    <col min="7" max="7" width="9.375" style="560" customWidth="1"/>
    <col min="8" max="8" width="10.7583333333333" style="562" customWidth="1"/>
    <col min="9" max="9" width="14.5" style="560" customWidth="1"/>
    <col min="10" max="10" width="7.125" style="560" customWidth="1"/>
    <col min="11" max="11" width="13.125" style="560" customWidth="1"/>
    <col min="12" max="12" width="24.2583333333333" style="564" customWidth="1"/>
    <col min="13" max="13" width="10" style="560" customWidth="1"/>
    <col min="14" max="14" width="23" style="560" customWidth="1"/>
    <col min="15" max="15" width="12.875" style="560"/>
    <col min="16" max="32" width="9" style="560"/>
    <col min="33" max="16352" width="9.81666666666667" style="560"/>
    <col min="16353" max="16357" width="9" style="560"/>
    <col min="16366" max="16384" width="9" style="560"/>
  </cols>
  <sheetData>
    <row r="1" ht="27" spans="1:10">
      <c r="A1" s="565" t="s">
        <v>0</v>
      </c>
      <c r="B1" s="565" t="s">
        <v>1</v>
      </c>
      <c r="C1" s="565" t="s">
        <v>2</v>
      </c>
      <c r="D1" s="566" t="s">
        <v>3</v>
      </c>
      <c r="E1" s="565" t="s">
        <v>4</v>
      </c>
      <c r="F1" s="565" t="s">
        <v>5</v>
      </c>
      <c r="G1" s="565" t="s">
        <v>6</v>
      </c>
      <c r="H1" s="567" t="s">
        <v>7</v>
      </c>
      <c r="I1" s="565" t="s">
        <v>8</v>
      </c>
      <c r="J1" s="565" t="s">
        <v>9</v>
      </c>
    </row>
    <row r="2" spans="1:13">
      <c r="A2" s="566" t="s">
        <v>1233</v>
      </c>
      <c r="B2" s="566"/>
      <c r="C2" s="566"/>
      <c r="D2" s="566"/>
      <c r="E2" s="566"/>
      <c r="F2" s="566"/>
      <c r="G2" s="566"/>
      <c r="H2" s="566"/>
      <c r="I2" s="566"/>
      <c r="J2" s="566"/>
      <c r="K2" s="560" t="s">
        <v>13</v>
      </c>
      <c r="M2" s="560" t="s">
        <v>14</v>
      </c>
    </row>
    <row r="3" spans="1:14">
      <c r="A3" s="566" t="str">
        <f>项目库统计汇总表0!A2</f>
        <v>一、畅行（合计项目161项，总投资907.98亿元；其中新建项目89项，总投资632.09亿元；续建项目32项，总投资141.36亿元；谋划项目40项，总投资134.46亿元。）</v>
      </c>
      <c r="B3" s="566"/>
      <c r="C3" s="566"/>
      <c r="D3" s="566"/>
      <c r="E3" s="566"/>
      <c r="F3" s="566"/>
      <c r="G3" s="566"/>
      <c r="H3" s="566"/>
      <c r="I3" s="566"/>
      <c r="J3" s="566"/>
      <c r="K3" s="196" t="s">
        <v>1234</v>
      </c>
      <c r="L3" s="196" t="s">
        <v>1235</v>
      </c>
      <c r="M3" s="196" t="s">
        <v>1236</v>
      </c>
      <c r="N3" s="196" t="s">
        <v>1237</v>
      </c>
    </row>
    <row r="4" ht="67.5" spans="1:12">
      <c r="A4" s="568" t="s">
        <v>18</v>
      </c>
      <c r="B4" s="568">
        <v>1</v>
      </c>
      <c r="C4" s="568" t="s">
        <v>19</v>
      </c>
      <c r="D4" s="764" t="s">
        <v>1238</v>
      </c>
      <c r="E4" s="568" t="s">
        <v>10</v>
      </c>
      <c r="F4" s="449">
        <v>1850000</v>
      </c>
      <c r="G4" s="570" t="s">
        <v>21</v>
      </c>
      <c r="H4" s="571" t="s">
        <v>21</v>
      </c>
      <c r="I4" s="568" t="s">
        <v>22</v>
      </c>
      <c r="J4" s="568" t="s">
        <v>23</v>
      </c>
      <c r="K4" s="560" t="s">
        <v>18</v>
      </c>
      <c r="L4" s="564" t="s">
        <v>988</v>
      </c>
    </row>
    <row r="5" ht="27" spans="1:12">
      <c r="A5" s="568"/>
      <c r="B5" s="568">
        <v>2</v>
      </c>
      <c r="C5" s="572" t="s">
        <v>26</v>
      </c>
      <c r="D5" s="573" t="s">
        <v>21</v>
      </c>
      <c r="E5" s="568" t="s">
        <v>11</v>
      </c>
      <c r="F5" s="788" t="s">
        <v>21</v>
      </c>
      <c r="G5" s="570" t="s">
        <v>21</v>
      </c>
      <c r="H5" s="571" t="s">
        <v>21</v>
      </c>
      <c r="I5" s="579" t="s">
        <v>21</v>
      </c>
      <c r="J5" s="568" t="s">
        <v>23</v>
      </c>
      <c r="K5" s="560" t="s">
        <v>18</v>
      </c>
      <c r="L5" s="564" t="s">
        <v>988</v>
      </c>
    </row>
    <row r="6" ht="40.5" spans="1:12">
      <c r="A6" s="568"/>
      <c r="B6" s="568">
        <v>3</v>
      </c>
      <c r="C6" s="568" t="s">
        <v>27</v>
      </c>
      <c r="D6" s="777" t="s">
        <v>1239</v>
      </c>
      <c r="E6" s="451" t="s">
        <v>11</v>
      </c>
      <c r="F6" s="449" t="s">
        <v>21</v>
      </c>
      <c r="G6" s="570" t="s">
        <v>21</v>
      </c>
      <c r="H6" s="571" t="s">
        <v>21</v>
      </c>
      <c r="I6" s="568" t="s">
        <v>22</v>
      </c>
      <c r="J6" s="568" t="s">
        <v>23</v>
      </c>
      <c r="K6" s="560" t="s">
        <v>18</v>
      </c>
      <c r="L6" s="564" t="s">
        <v>988</v>
      </c>
    </row>
    <row r="7" ht="65.1" customHeight="1" spans="1:10">
      <c r="A7" s="568" t="s">
        <v>29</v>
      </c>
      <c r="B7" s="568">
        <v>4</v>
      </c>
      <c r="C7" s="568" t="s">
        <v>30</v>
      </c>
      <c r="D7" s="569" t="s">
        <v>31</v>
      </c>
      <c r="E7" s="568" t="s">
        <v>10</v>
      </c>
      <c r="F7" s="575">
        <v>400000</v>
      </c>
      <c r="G7" s="575" t="s">
        <v>21</v>
      </c>
      <c r="H7" s="575" t="s">
        <v>21</v>
      </c>
      <c r="I7" s="568" t="s">
        <v>32</v>
      </c>
      <c r="J7" s="568" t="s">
        <v>33</v>
      </c>
    </row>
    <row r="8" ht="40.5" spans="1:10">
      <c r="A8" s="568"/>
      <c r="B8" s="568">
        <v>5</v>
      </c>
      <c r="C8" s="568" t="s">
        <v>35</v>
      </c>
      <c r="D8" s="569" t="s">
        <v>36</v>
      </c>
      <c r="E8" s="568" t="s">
        <v>10</v>
      </c>
      <c r="F8" s="576">
        <v>560000</v>
      </c>
      <c r="G8" s="568" t="s">
        <v>21</v>
      </c>
      <c r="H8" s="568" t="s">
        <v>21</v>
      </c>
      <c r="I8" s="568" t="s">
        <v>37</v>
      </c>
      <c r="J8" s="568" t="s">
        <v>38</v>
      </c>
    </row>
    <row r="9" ht="54" spans="1:10">
      <c r="A9" s="568"/>
      <c r="B9" s="568">
        <v>6</v>
      </c>
      <c r="C9" s="568" t="s">
        <v>39</v>
      </c>
      <c r="D9" s="569" t="s">
        <v>40</v>
      </c>
      <c r="E9" s="568" t="s">
        <v>10</v>
      </c>
      <c r="F9" s="577" t="s">
        <v>21</v>
      </c>
      <c r="G9" s="578" t="s">
        <v>41</v>
      </c>
      <c r="H9" s="578" t="s">
        <v>42</v>
      </c>
      <c r="I9" s="568" t="s">
        <v>1240</v>
      </c>
      <c r="J9" s="572" t="s">
        <v>44</v>
      </c>
    </row>
    <row r="10" ht="27" spans="1:12">
      <c r="A10" s="568"/>
      <c r="B10" s="568">
        <v>7</v>
      </c>
      <c r="C10" s="568"/>
      <c r="D10" s="569" t="s">
        <v>45</v>
      </c>
      <c r="E10" s="568" t="s">
        <v>10</v>
      </c>
      <c r="F10" s="577">
        <v>59675</v>
      </c>
      <c r="G10" s="576">
        <v>2021.1</v>
      </c>
      <c r="H10" s="738">
        <v>2023.12</v>
      </c>
      <c r="I10" s="568" t="s">
        <v>46</v>
      </c>
      <c r="J10" s="568" t="s">
        <v>47</v>
      </c>
      <c r="K10" s="560" t="s">
        <v>1241</v>
      </c>
      <c r="L10" s="564" t="s">
        <v>988</v>
      </c>
    </row>
    <row r="11" ht="27" spans="1:10">
      <c r="A11" s="568"/>
      <c r="B11" s="568">
        <v>8</v>
      </c>
      <c r="C11" s="568"/>
      <c r="D11" s="569" t="s">
        <v>50</v>
      </c>
      <c r="E11" s="568" t="s">
        <v>10</v>
      </c>
      <c r="F11" s="577">
        <v>40000</v>
      </c>
      <c r="G11" s="578" t="s">
        <v>51</v>
      </c>
      <c r="H11" s="578" t="s">
        <v>52</v>
      </c>
      <c r="I11" s="568" t="s">
        <v>53</v>
      </c>
      <c r="J11" s="568" t="s">
        <v>54</v>
      </c>
    </row>
    <row r="12" ht="27" spans="1:10">
      <c r="A12" s="568"/>
      <c r="B12" s="568">
        <v>9</v>
      </c>
      <c r="C12" s="568" t="s">
        <v>55</v>
      </c>
      <c r="D12" s="569" t="s">
        <v>56</v>
      </c>
      <c r="E12" s="568" t="s">
        <v>10</v>
      </c>
      <c r="F12" s="577">
        <v>46000</v>
      </c>
      <c r="G12" s="578" t="s">
        <v>57</v>
      </c>
      <c r="H12" s="579">
        <v>2022.6</v>
      </c>
      <c r="I12" s="568" t="s">
        <v>58</v>
      </c>
      <c r="J12" s="568" t="s">
        <v>59</v>
      </c>
    </row>
    <row r="13" ht="40.5" spans="1:10">
      <c r="A13" s="568"/>
      <c r="B13" s="568">
        <v>10</v>
      </c>
      <c r="C13" s="568"/>
      <c r="D13" s="569" t="s">
        <v>60</v>
      </c>
      <c r="E13" s="568" t="s">
        <v>10</v>
      </c>
      <c r="F13" s="577">
        <v>6700</v>
      </c>
      <c r="G13" s="578" t="s">
        <v>61</v>
      </c>
      <c r="H13" s="578" t="s">
        <v>62</v>
      </c>
      <c r="I13" s="568" t="s">
        <v>1242</v>
      </c>
      <c r="J13" s="568" t="s">
        <v>54</v>
      </c>
    </row>
    <row r="14" ht="27" spans="1:10">
      <c r="A14" s="568"/>
      <c r="B14" s="568">
        <v>11</v>
      </c>
      <c r="C14" s="568"/>
      <c r="D14" s="569" t="s">
        <v>64</v>
      </c>
      <c r="E14" s="568" t="s">
        <v>10</v>
      </c>
      <c r="F14" s="577" t="s">
        <v>21</v>
      </c>
      <c r="G14" s="578" t="s">
        <v>65</v>
      </c>
      <c r="H14" s="578" t="s">
        <v>66</v>
      </c>
      <c r="I14" s="568" t="s">
        <v>53</v>
      </c>
      <c r="J14" s="568" t="s">
        <v>54</v>
      </c>
    </row>
    <row r="15" ht="27" spans="1:10">
      <c r="A15" s="568"/>
      <c r="B15" s="568">
        <v>12</v>
      </c>
      <c r="C15" s="568"/>
      <c r="D15" s="569" t="s">
        <v>67</v>
      </c>
      <c r="E15" s="568" t="s">
        <v>10</v>
      </c>
      <c r="F15" s="577">
        <v>15700</v>
      </c>
      <c r="G15" s="578" t="s">
        <v>68</v>
      </c>
      <c r="H15" s="578" t="s">
        <v>62</v>
      </c>
      <c r="I15" s="568" t="s">
        <v>1243</v>
      </c>
      <c r="J15" s="568" t="s">
        <v>54</v>
      </c>
    </row>
    <row r="16" ht="40.5" spans="1:10">
      <c r="A16" s="568"/>
      <c r="B16" s="568">
        <v>13</v>
      </c>
      <c r="C16" s="568" t="s">
        <v>70</v>
      </c>
      <c r="D16" s="569" t="s">
        <v>71</v>
      </c>
      <c r="E16" s="568" t="s">
        <v>10</v>
      </c>
      <c r="F16" s="577">
        <v>23000</v>
      </c>
      <c r="G16" s="578" t="s">
        <v>72</v>
      </c>
      <c r="H16" s="578" t="s">
        <v>66</v>
      </c>
      <c r="I16" s="568" t="s">
        <v>1244</v>
      </c>
      <c r="J16" s="568" t="s">
        <v>54</v>
      </c>
    </row>
    <row r="17" ht="67.5" spans="1:12">
      <c r="A17" s="568"/>
      <c r="B17" s="568">
        <v>14</v>
      </c>
      <c r="C17" s="568"/>
      <c r="D17" s="569" t="s">
        <v>80</v>
      </c>
      <c r="E17" s="568" t="s">
        <v>10</v>
      </c>
      <c r="F17" s="789" t="s">
        <v>21</v>
      </c>
      <c r="G17" s="580" t="s">
        <v>21</v>
      </c>
      <c r="H17" s="581" t="s">
        <v>21</v>
      </c>
      <c r="I17" s="568" t="s">
        <v>81</v>
      </c>
      <c r="J17" s="568" t="s">
        <v>23</v>
      </c>
      <c r="K17" s="560" t="s">
        <v>408</v>
      </c>
      <c r="L17" s="564" t="s">
        <v>1245</v>
      </c>
    </row>
    <row r="18" ht="27" spans="1:10">
      <c r="A18" s="568"/>
      <c r="B18" s="568">
        <v>15</v>
      </c>
      <c r="C18" s="568"/>
      <c r="D18" s="569" t="s">
        <v>82</v>
      </c>
      <c r="E18" s="568" t="s">
        <v>10</v>
      </c>
      <c r="F18" s="577" t="s">
        <v>21</v>
      </c>
      <c r="G18" s="580" t="s">
        <v>21</v>
      </c>
      <c r="H18" s="581" t="s">
        <v>21</v>
      </c>
      <c r="I18" s="568" t="s">
        <v>83</v>
      </c>
      <c r="J18" s="568" t="s">
        <v>47</v>
      </c>
    </row>
    <row r="19" ht="27" spans="1:10">
      <c r="A19" s="568"/>
      <c r="B19" s="568">
        <v>16</v>
      </c>
      <c r="C19" s="568"/>
      <c r="D19" s="569" t="s">
        <v>84</v>
      </c>
      <c r="E19" s="568" t="s">
        <v>85</v>
      </c>
      <c r="F19" s="576">
        <v>94000</v>
      </c>
      <c r="G19" s="576">
        <v>2020.1</v>
      </c>
      <c r="H19" s="582" t="s">
        <v>1127</v>
      </c>
      <c r="I19" s="568" t="s">
        <v>87</v>
      </c>
      <c r="J19" s="568" t="s">
        <v>38</v>
      </c>
    </row>
    <row r="20" ht="27" spans="1:10">
      <c r="A20" s="568"/>
      <c r="B20" s="568">
        <v>17</v>
      </c>
      <c r="C20" s="568"/>
      <c r="D20" s="569" t="s">
        <v>88</v>
      </c>
      <c r="E20" s="568" t="s">
        <v>85</v>
      </c>
      <c r="F20" s="577">
        <v>34000</v>
      </c>
      <c r="G20" s="577">
        <v>2015.7</v>
      </c>
      <c r="H20" s="576">
        <v>2021.6</v>
      </c>
      <c r="I20" s="568" t="s">
        <v>89</v>
      </c>
      <c r="J20" s="568" t="s">
        <v>59</v>
      </c>
    </row>
    <row r="21" ht="27" spans="1:10">
      <c r="A21" s="568"/>
      <c r="B21" s="568">
        <v>18</v>
      </c>
      <c r="C21" s="568"/>
      <c r="D21" s="569" t="s">
        <v>90</v>
      </c>
      <c r="E21" s="568" t="s">
        <v>85</v>
      </c>
      <c r="F21" s="577">
        <v>97900</v>
      </c>
      <c r="G21" s="578" t="s">
        <v>91</v>
      </c>
      <c r="H21" s="578" t="s">
        <v>92</v>
      </c>
      <c r="I21" s="568" t="s">
        <v>93</v>
      </c>
      <c r="J21" s="568" t="s">
        <v>38</v>
      </c>
    </row>
    <row r="22" ht="40.5" spans="1:10">
      <c r="A22" s="568"/>
      <c r="B22" s="568">
        <v>19</v>
      </c>
      <c r="C22" s="568"/>
      <c r="D22" s="569" t="s">
        <v>95</v>
      </c>
      <c r="E22" s="568" t="s">
        <v>10</v>
      </c>
      <c r="F22" s="577">
        <v>100</v>
      </c>
      <c r="G22" s="580" t="s">
        <v>21</v>
      </c>
      <c r="H22" s="581" t="s">
        <v>21</v>
      </c>
      <c r="I22" s="568" t="s">
        <v>1246</v>
      </c>
      <c r="J22" s="568" t="s">
        <v>23</v>
      </c>
    </row>
    <row r="23" ht="40.5" spans="1:12">
      <c r="A23" s="568"/>
      <c r="B23" s="568">
        <v>20</v>
      </c>
      <c r="C23" s="568" t="s">
        <v>97</v>
      </c>
      <c r="D23" s="569" t="s">
        <v>98</v>
      </c>
      <c r="E23" s="568" t="s">
        <v>10</v>
      </c>
      <c r="F23" s="790">
        <v>35000</v>
      </c>
      <c r="G23" s="583">
        <v>2022</v>
      </c>
      <c r="H23" s="581" t="s">
        <v>99</v>
      </c>
      <c r="I23" s="568" t="s">
        <v>100</v>
      </c>
      <c r="J23" s="568" t="s">
        <v>47</v>
      </c>
      <c r="K23" s="560" t="s">
        <v>408</v>
      </c>
      <c r="L23" s="564" t="s">
        <v>1247</v>
      </c>
    </row>
    <row r="24" spans="1:10">
      <c r="A24" s="568"/>
      <c r="B24" s="568">
        <v>21</v>
      </c>
      <c r="C24" s="568" t="s">
        <v>103</v>
      </c>
      <c r="D24" s="569" t="s">
        <v>107</v>
      </c>
      <c r="E24" s="568" t="s">
        <v>11</v>
      </c>
      <c r="F24" s="568" t="s">
        <v>21</v>
      </c>
      <c r="G24" s="568" t="s">
        <v>21</v>
      </c>
      <c r="H24" s="568" t="s">
        <v>21</v>
      </c>
      <c r="I24" s="568" t="s">
        <v>59</v>
      </c>
      <c r="J24" s="568" t="s">
        <v>59</v>
      </c>
    </row>
    <row r="25" spans="1:10">
      <c r="A25" s="568"/>
      <c r="B25" s="568">
        <v>22</v>
      </c>
      <c r="C25" s="568"/>
      <c r="D25" s="569" t="s">
        <v>108</v>
      </c>
      <c r="E25" s="568" t="s">
        <v>11</v>
      </c>
      <c r="F25" s="568" t="s">
        <v>21</v>
      </c>
      <c r="G25" s="568" t="s">
        <v>21</v>
      </c>
      <c r="H25" s="568" t="s">
        <v>21</v>
      </c>
      <c r="I25" s="568" t="s">
        <v>47</v>
      </c>
      <c r="J25" s="568" t="s">
        <v>47</v>
      </c>
    </row>
    <row r="26" spans="1:10">
      <c r="A26" s="568"/>
      <c r="B26" s="568">
        <v>23</v>
      </c>
      <c r="C26" s="568"/>
      <c r="D26" s="569" t="s">
        <v>113</v>
      </c>
      <c r="E26" s="568" t="s">
        <v>11</v>
      </c>
      <c r="F26" s="568" t="s">
        <v>21</v>
      </c>
      <c r="G26" s="568" t="s">
        <v>21</v>
      </c>
      <c r="H26" s="568" t="s">
        <v>21</v>
      </c>
      <c r="I26" s="568" t="s">
        <v>114</v>
      </c>
      <c r="J26" s="568" t="s">
        <v>23</v>
      </c>
    </row>
    <row r="27" ht="27" spans="1:10">
      <c r="A27" s="568"/>
      <c r="B27" s="568">
        <v>24</v>
      </c>
      <c r="C27" s="568"/>
      <c r="D27" s="569" t="s">
        <v>115</v>
      </c>
      <c r="E27" s="568" t="s">
        <v>85</v>
      </c>
      <c r="F27" s="568" t="s">
        <v>21</v>
      </c>
      <c r="G27" s="568" t="s">
        <v>21</v>
      </c>
      <c r="H27" s="568" t="s">
        <v>21</v>
      </c>
      <c r="I27" s="568" t="s">
        <v>116</v>
      </c>
      <c r="J27" s="568" t="s">
        <v>117</v>
      </c>
    </row>
    <row r="28" ht="40.5" spans="1:10">
      <c r="A28" s="568"/>
      <c r="B28" s="568">
        <v>25</v>
      </c>
      <c r="C28" s="568"/>
      <c r="D28" s="569" t="s">
        <v>118</v>
      </c>
      <c r="E28" s="568" t="s">
        <v>11</v>
      </c>
      <c r="F28" s="575" t="s">
        <v>21</v>
      </c>
      <c r="G28" s="575" t="s">
        <v>21</v>
      </c>
      <c r="H28" s="575" t="s">
        <v>21</v>
      </c>
      <c r="I28" s="568" t="s">
        <v>34</v>
      </c>
      <c r="J28" s="568" t="s">
        <v>34</v>
      </c>
    </row>
    <row r="29" ht="27" spans="1:12">
      <c r="A29" s="568"/>
      <c r="B29" s="568">
        <v>26</v>
      </c>
      <c r="C29" s="568" t="s">
        <v>119</v>
      </c>
      <c r="D29" s="569" t="s">
        <v>120</v>
      </c>
      <c r="E29" s="568" t="s">
        <v>11</v>
      </c>
      <c r="F29" s="568" t="s">
        <v>21</v>
      </c>
      <c r="G29" s="568" t="s">
        <v>21</v>
      </c>
      <c r="H29" s="568" t="s">
        <v>21</v>
      </c>
      <c r="I29" s="738" t="s">
        <v>121</v>
      </c>
      <c r="J29" s="568" t="s">
        <v>121</v>
      </c>
      <c r="K29" s="560" t="s">
        <v>1248</v>
      </c>
      <c r="L29" s="564" t="s">
        <v>1249</v>
      </c>
    </row>
    <row r="30" spans="1:10">
      <c r="A30" s="568"/>
      <c r="B30" s="568">
        <v>27</v>
      </c>
      <c r="C30" s="568"/>
      <c r="D30" s="569" t="s">
        <v>122</v>
      </c>
      <c r="E30" s="568" t="s">
        <v>11</v>
      </c>
      <c r="F30" s="568" t="s">
        <v>21</v>
      </c>
      <c r="G30" s="568" t="s">
        <v>21</v>
      </c>
      <c r="H30" s="568" t="s">
        <v>21</v>
      </c>
      <c r="I30" s="568" t="s">
        <v>114</v>
      </c>
      <c r="J30" s="568" t="s">
        <v>23</v>
      </c>
    </row>
    <row r="31" ht="27" spans="1:12">
      <c r="A31" s="568"/>
      <c r="B31" s="568">
        <v>28</v>
      </c>
      <c r="C31" s="568"/>
      <c r="D31" s="569" t="s">
        <v>123</v>
      </c>
      <c r="E31" s="568" t="s">
        <v>10</v>
      </c>
      <c r="F31" s="568" t="s">
        <v>21</v>
      </c>
      <c r="G31" s="568" t="s">
        <v>21</v>
      </c>
      <c r="H31" s="568" t="s">
        <v>21</v>
      </c>
      <c r="I31" s="738" t="s">
        <v>121</v>
      </c>
      <c r="J31" s="568" t="s">
        <v>121</v>
      </c>
      <c r="K31" s="560" t="s">
        <v>1248</v>
      </c>
      <c r="L31" s="564" t="s">
        <v>1249</v>
      </c>
    </row>
    <row r="32" ht="40.5" spans="1:10">
      <c r="A32" s="568"/>
      <c r="B32" s="568">
        <v>29</v>
      </c>
      <c r="C32" s="568"/>
      <c r="D32" s="569" t="s">
        <v>124</v>
      </c>
      <c r="E32" s="568" t="s">
        <v>11</v>
      </c>
      <c r="F32" s="568" t="s">
        <v>21</v>
      </c>
      <c r="G32" s="568" t="s">
        <v>21</v>
      </c>
      <c r="H32" s="568" t="s">
        <v>21</v>
      </c>
      <c r="I32" s="568" t="s">
        <v>125</v>
      </c>
      <c r="J32" s="568" t="s">
        <v>125</v>
      </c>
    </row>
    <row r="33" spans="1:10">
      <c r="A33" s="568"/>
      <c r="B33" s="568">
        <v>30</v>
      </c>
      <c r="C33" s="568"/>
      <c r="D33" s="569" t="s">
        <v>126</v>
      </c>
      <c r="E33" s="568" t="s">
        <v>11</v>
      </c>
      <c r="F33" s="568" t="s">
        <v>21</v>
      </c>
      <c r="G33" s="568" t="s">
        <v>21</v>
      </c>
      <c r="H33" s="568" t="s">
        <v>21</v>
      </c>
      <c r="I33" s="568" t="s">
        <v>54</v>
      </c>
      <c r="J33" s="568" t="s">
        <v>54</v>
      </c>
    </row>
    <row r="34" spans="1:10">
      <c r="A34" s="568"/>
      <c r="B34" s="568">
        <v>31</v>
      </c>
      <c r="C34" s="568"/>
      <c r="D34" s="569" t="s">
        <v>127</v>
      </c>
      <c r="E34" s="568" t="s">
        <v>11</v>
      </c>
      <c r="F34" s="568" t="s">
        <v>21</v>
      </c>
      <c r="G34" s="568" t="s">
        <v>21</v>
      </c>
      <c r="H34" s="568" t="s">
        <v>21</v>
      </c>
      <c r="I34" s="568" t="s">
        <v>54</v>
      </c>
      <c r="J34" s="568" t="s">
        <v>54</v>
      </c>
    </row>
    <row r="35" ht="27" spans="1:10">
      <c r="A35" s="568"/>
      <c r="B35" s="568">
        <v>32</v>
      </c>
      <c r="C35" s="568"/>
      <c r="D35" s="569" t="s">
        <v>128</v>
      </c>
      <c r="E35" s="568" t="s">
        <v>11</v>
      </c>
      <c r="F35" s="568" t="s">
        <v>21</v>
      </c>
      <c r="G35" s="568" t="s">
        <v>21</v>
      </c>
      <c r="H35" s="568" t="s">
        <v>21</v>
      </c>
      <c r="I35" s="568" t="s">
        <v>54</v>
      </c>
      <c r="J35" s="568" t="s">
        <v>54</v>
      </c>
    </row>
    <row r="36" ht="40.5" spans="1:10">
      <c r="A36" s="568"/>
      <c r="B36" s="568">
        <v>33</v>
      </c>
      <c r="C36" s="568" t="s">
        <v>129</v>
      </c>
      <c r="D36" s="569" t="s">
        <v>130</v>
      </c>
      <c r="E36" s="568" t="s">
        <v>10</v>
      </c>
      <c r="F36" s="576">
        <v>5400</v>
      </c>
      <c r="G36" s="584">
        <v>2021.6</v>
      </c>
      <c r="H36" s="581" t="s">
        <v>1250</v>
      </c>
      <c r="I36" s="568" t="s">
        <v>34</v>
      </c>
      <c r="J36" s="568" t="s">
        <v>34</v>
      </c>
    </row>
    <row r="37" ht="27" spans="1:10">
      <c r="A37" s="568"/>
      <c r="B37" s="568">
        <v>34</v>
      </c>
      <c r="C37" s="568" t="s">
        <v>131</v>
      </c>
      <c r="D37" s="569" t="s">
        <v>132</v>
      </c>
      <c r="E37" s="568" t="s">
        <v>11</v>
      </c>
      <c r="F37" s="570">
        <v>250000</v>
      </c>
      <c r="G37" s="570" t="s">
        <v>21</v>
      </c>
      <c r="H37" s="571" t="s">
        <v>21</v>
      </c>
      <c r="I37" s="568" t="s">
        <v>133</v>
      </c>
      <c r="J37" s="568" t="s">
        <v>134</v>
      </c>
    </row>
    <row r="38" ht="40.5" spans="1:10">
      <c r="A38" s="568"/>
      <c r="B38" s="568">
        <v>35</v>
      </c>
      <c r="C38" s="568" t="s">
        <v>135</v>
      </c>
      <c r="D38" s="569" t="s">
        <v>136</v>
      </c>
      <c r="E38" s="568" t="s">
        <v>10</v>
      </c>
      <c r="F38" s="576">
        <v>226116</v>
      </c>
      <c r="G38" s="568">
        <v>2020.12</v>
      </c>
      <c r="H38" s="568">
        <v>2022.8</v>
      </c>
      <c r="I38" s="568" t="s">
        <v>137</v>
      </c>
      <c r="J38" s="568" t="s">
        <v>121</v>
      </c>
    </row>
    <row r="39" ht="40.5" spans="1:10">
      <c r="A39" s="568"/>
      <c r="B39" s="568">
        <v>36</v>
      </c>
      <c r="C39" s="568" t="s">
        <v>138</v>
      </c>
      <c r="D39" s="569" t="s">
        <v>139</v>
      </c>
      <c r="E39" s="568" t="s">
        <v>10</v>
      </c>
      <c r="F39" s="576">
        <v>214303.62</v>
      </c>
      <c r="G39" s="568">
        <v>2020.12</v>
      </c>
      <c r="H39" s="568">
        <v>2022.8</v>
      </c>
      <c r="I39" s="568" t="s">
        <v>137</v>
      </c>
      <c r="J39" s="568" t="s">
        <v>121</v>
      </c>
    </row>
    <row r="40" ht="54" spans="1:10">
      <c r="A40" s="568"/>
      <c r="B40" s="568">
        <v>37</v>
      </c>
      <c r="C40" s="568" t="s">
        <v>140</v>
      </c>
      <c r="D40" s="569" t="s">
        <v>141</v>
      </c>
      <c r="E40" s="568" t="s">
        <v>10</v>
      </c>
      <c r="F40" s="576">
        <v>144310</v>
      </c>
      <c r="G40" s="568">
        <v>2020.12</v>
      </c>
      <c r="H40" s="568">
        <v>2022.8</v>
      </c>
      <c r="I40" s="568" t="s">
        <v>137</v>
      </c>
      <c r="J40" s="568" t="s">
        <v>121</v>
      </c>
    </row>
    <row r="41" ht="40.5" spans="1:10">
      <c r="A41" s="568"/>
      <c r="B41" s="568">
        <v>38</v>
      </c>
      <c r="C41" s="568" t="s">
        <v>142</v>
      </c>
      <c r="D41" s="569" t="s">
        <v>143</v>
      </c>
      <c r="E41" s="568" t="s">
        <v>11</v>
      </c>
      <c r="F41" s="575">
        <v>200000</v>
      </c>
      <c r="G41" s="568" t="s">
        <v>21</v>
      </c>
      <c r="H41" s="568" t="s">
        <v>21</v>
      </c>
      <c r="I41" s="568" t="s">
        <v>21</v>
      </c>
      <c r="J41" s="568" t="s">
        <v>144</v>
      </c>
    </row>
    <row r="42" ht="40.5" spans="1:10">
      <c r="A42" s="568"/>
      <c r="B42" s="568">
        <v>39</v>
      </c>
      <c r="C42" s="568" t="s">
        <v>146</v>
      </c>
      <c r="D42" s="569" t="s">
        <v>21</v>
      </c>
      <c r="E42" s="568" t="s">
        <v>11</v>
      </c>
      <c r="F42" s="568" t="s">
        <v>21</v>
      </c>
      <c r="G42" s="568" t="s">
        <v>21</v>
      </c>
      <c r="H42" s="568" t="s">
        <v>21</v>
      </c>
      <c r="I42" s="568" t="s">
        <v>21</v>
      </c>
      <c r="J42" s="568" t="s">
        <v>144</v>
      </c>
    </row>
    <row r="43" ht="27" spans="1:10">
      <c r="A43" s="568"/>
      <c r="B43" s="568">
        <v>40</v>
      </c>
      <c r="C43" s="568" t="s">
        <v>147</v>
      </c>
      <c r="D43" s="569" t="s">
        <v>148</v>
      </c>
      <c r="E43" s="568" t="s">
        <v>10</v>
      </c>
      <c r="F43" s="577">
        <v>27247</v>
      </c>
      <c r="G43" s="568">
        <v>2021.1</v>
      </c>
      <c r="H43" s="568">
        <v>2022.12</v>
      </c>
      <c r="I43" s="568" t="s">
        <v>149</v>
      </c>
      <c r="J43" s="568" t="s">
        <v>34</v>
      </c>
    </row>
    <row r="44" ht="27" spans="1:12">
      <c r="A44" s="568" t="s">
        <v>150</v>
      </c>
      <c r="B44" s="568">
        <v>41</v>
      </c>
      <c r="C44" s="568" t="s">
        <v>151</v>
      </c>
      <c r="D44" s="569" t="s">
        <v>152</v>
      </c>
      <c r="E44" s="568" t="s">
        <v>11</v>
      </c>
      <c r="F44" s="574">
        <v>25400</v>
      </c>
      <c r="G44" s="584" t="s">
        <v>21</v>
      </c>
      <c r="H44" s="581" t="s">
        <v>21</v>
      </c>
      <c r="I44" s="588" t="s">
        <v>153</v>
      </c>
      <c r="J44" s="738" t="s">
        <v>1251</v>
      </c>
      <c r="K44" s="560" t="s">
        <v>1252</v>
      </c>
      <c r="L44" s="564" t="s">
        <v>988</v>
      </c>
    </row>
    <row r="45" ht="27" spans="1:12">
      <c r="A45" s="568"/>
      <c r="B45" s="568">
        <v>42</v>
      </c>
      <c r="C45" s="568" t="s">
        <v>154</v>
      </c>
      <c r="D45" s="569" t="s">
        <v>155</v>
      </c>
      <c r="E45" s="568" t="s">
        <v>11</v>
      </c>
      <c r="F45" s="572">
        <v>220500</v>
      </c>
      <c r="G45" s="584" t="s">
        <v>21</v>
      </c>
      <c r="H45" s="581" t="s">
        <v>21</v>
      </c>
      <c r="I45" s="588" t="s">
        <v>153</v>
      </c>
      <c r="J45" s="738" t="s">
        <v>1253</v>
      </c>
      <c r="K45" s="560" t="s">
        <v>1252</v>
      </c>
      <c r="L45" s="564" t="s">
        <v>988</v>
      </c>
    </row>
    <row r="46" ht="27" spans="1:10">
      <c r="A46" s="568"/>
      <c r="B46" s="568">
        <v>43</v>
      </c>
      <c r="C46" s="568" t="s">
        <v>157</v>
      </c>
      <c r="D46" s="569" t="s">
        <v>158</v>
      </c>
      <c r="E46" s="568" t="s">
        <v>11</v>
      </c>
      <c r="F46" s="575">
        <v>402000</v>
      </c>
      <c r="G46" s="568" t="s">
        <v>21</v>
      </c>
      <c r="H46" s="568" t="s">
        <v>21</v>
      </c>
      <c r="I46" s="575" t="s">
        <v>153</v>
      </c>
      <c r="J46" s="568" t="s">
        <v>156</v>
      </c>
    </row>
    <row r="47" ht="27" spans="1:10">
      <c r="A47" s="568"/>
      <c r="B47" s="568">
        <v>44</v>
      </c>
      <c r="C47" s="568" t="s">
        <v>159</v>
      </c>
      <c r="D47" s="569" t="s">
        <v>160</v>
      </c>
      <c r="E47" s="568" t="s">
        <v>10</v>
      </c>
      <c r="F47" s="568">
        <v>45900</v>
      </c>
      <c r="G47" s="568">
        <v>2021</v>
      </c>
      <c r="H47" s="568">
        <v>2023</v>
      </c>
      <c r="I47" s="589" t="s">
        <v>161</v>
      </c>
      <c r="J47" s="568" t="s">
        <v>47</v>
      </c>
    </row>
    <row r="48" ht="27" spans="1:12">
      <c r="A48" s="568"/>
      <c r="B48" s="568">
        <v>45</v>
      </c>
      <c r="C48" s="568" t="s">
        <v>163</v>
      </c>
      <c r="D48" s="569" t="s">
        <v>164</v>
      </c>
      <c r="E48" s="568" t="s">
        <v>10</v>
      </c>
      <c r="F48" s="568">
        <v>15757</v>
      </c>
      <c r="G48" s="568">
        <v>2022</v>
      </c>
      <c r="H48" s="568">
        <v>2024</v>
      </c>
      <c r="I48" s="589" t="s">
        <v>219</v>
      </c>
      <c r="J48" s="738" t="s">
        <v>110</v>
      </c>
      <c r="K48" s="560" t="s">
        <v>1252</v>
      </c>
      <c r="L48" s="564" t="s">
        <v>988</v>
      </c>
    </row>
    <row r="49" ht="27" spans="1:10">
      <c r="A49" s="568"/>
      <c r="B49" s="568">
        <v>46</v>
      </c>
      <c r="C49" s="568" t="s">
        <v>168</v>
      </c>
      <c r="D49" s="569" t="s">
        <v>169</v>
      </c>
      <c r="E49" s="568" t="s">
        <v>10</v>
      </c>
      <c r="F49" s="577">
        <v>28000</v>
      </c>
      <c r="G49" s="579">
        <v>2020.12</v>
      </c>
      <c r="H49" s="579">
        <v>2022.12</v>
      </c>
      <c r="I49" s="568" t="s">
        <v>170</v>
      </c>
      <c r="J49" s="568" t="s">
        <v>47</v>
      </c>
    </row>
    <row r="50" ht="54" spans="1:12">
      <c r="A50" s="568"/>
      <c r="B50" s="568">
        <v>47</v>
      </c>
      <c r="C50" s="568" t="s">
        <v>1171</v>
      </c>
      <c r="D50" s="569" t="s">
        <v>1172</v>
      </c>
      <c r="E50" s="568" t="s">
        <v>10</v>
      </c>
      <c r="F50" s="575">
        <v>72800</v>
      </c>
      <c r="G50" s="568">
        <v>2021</v>
      </c>
      <c r="H50" s="568">
        <v>2023</v>
      </c>
      <c r="I50" s="568" t="s">
        <v>1173</v>
      </c>
      <c r="J50" s="738" t="s">
        <v>1254</v>
      </c>
      <c r="K50" s="560" t="s">
        <v>1252</v>
      </c>
      <c r="L50" s="564" t="s">
        <v>988</v>
      </c>
    </row>
    <row r="51" spans="1:10">
      <c r="A51" s="568"/>
      <c r="B51" s="568">
        <v>48</v>
      </c>
      <c r="C51" s="568" t="s">
        <v>171</v>
      </c>
      <c r="D51" s="569" t="s">
        <v>172</v>
      </c>
      <c r="E51" s="568" t="s">
        <v>11</v>
      </c>
      <c r="F51" s="568" t="s">
        <v>21</v>
      </c>
      <c r="G51" s="568" t="s">
        <v>21</v>
      </c>
      <c r="H51" s="568" t="s">
        <v>21</v>
      </c>
      <c r="I51" s="568" t="s">
        <v>21</v>
      </c>
      <c r="J51" s="568" t="s">
        <v>47</v>
      </c>
    </row>
    <row r="52" spans="1:12">
      <c r="A52" s="568"/>
      <c r="B52" s="568">
        <v>49</v>
      </c>
      <c r="C52" s="568" t="s">
        <v>175</v>
      </c>
      <c r="D52" s="569" t="s">
        <v>176</v>
      </c>
      <c r="E52" s="568" t="s">
        <v>11</v>
      </c>
      <c r="F52" s="568" t="s">
        <v>21</v>
      </c>
      <c r="G52" s="568" t="s">
        <v>21</v>
      </c>
      <c r="H52" s="568" t="s">
        <v>21</v>
      </c>
      <c r="I52" s="568" t="s">
        <v>21</v>
      </c>
      <c r="J52" s="738" t="s">
        <v>59</v>
      </c>
      <c r="K52" s="560" t="s">
        <v>1252</v>
      </c>
      <c r="L52" s="564" t="s">
        <v>988</v>
      </c>
    </row>
    <row r="53" spans="1:10">
      <c r="A53" s="568"/>
      <c r="B53" s="568">
        <v>50</v>
      </c>
      <c r="C53" s="568" t="s">
        <v>180</v>
      </c>
      <c r="D53" s="569" t="s">
        <v>181</v>
      </c>
      <c r="E53" s="568" t="s">
        <v>10</v>
      </c>
      <c r="F53" s="568" t="s">
        <v>21</v>
      </c>
      <c r="G53" s="568" t="s">
        <v>21</v>
      </c>
      <c r="H53" s="568" t="s">
        <v>21</v>
      </c>
      <c r="I53" s="568" t="s">
        <v>21</v>
      </c>
      <c r="J53" s="568" t="s">
        <v>59</v>
      </c>
    </row>
    <row r="54" ht="26.25" customHeight="1" spans="1:10">
      <c r="A54" s="568"/>
      <c r="B54" s="568">
        <v>51</v>
      </c>
      <c r="C54" s="568" t="s">
        <v>336</v>
      </c>
      <c r="D54" s="569" t="s">
        <v>1174</v>
      </c>
      <c r="E54" s="568" t="s">
        <v>10</v>
      </c>
      <c r="F54" s="575">
        <v>49000</v>
      </c>
      <c r="G54" s="568">
        <v>2021</v>
      </c>
      <c r="H54" s="568">
        <v>2023</v>
      </c>
      <c r="I54" s="588" t="s">
        <v>1175</v>
      </c>
      <c r="J54" s="568" t="s">
        <v>59</v>
      </c>
    </row>
    <row r="55" ht="27" spans="1:10">
      <c r="A55" s="568"/>
      <c r="B55" s="568">
        <v>52</v>
      </c>
      <c r="C55" s="568" t="s">
        <v>295</v>
      </c>
      <c r="D55" s="569" t="s">
        <v>296</v>
      </c>
      <c r="E55" s="568" t="s">
        <v>11</v>
      </c>
      <c r="F55" s="576" t="s">
        <v>21</v>
      </c>
      <c r="G55" s="568">
        <v>2021</v>
      </c>
      <c r="H55" s="568">
        <v>2023</v>
      </c>
      <c r="I55" s="568" t="s">
        <v>297</v>
      </c>
      <c r="J55" s="579" t="s">
        <v>47</v>
      </c>
    </row>
    <row r="56" ht="27" spans="1:10">
      <c r="A56" s="568"/>
      <c r="B56" s="568">
        <v>53</v>
      </c>
      <c r="C56" s="568" t="s">
        <v>298</v>
      </c>
      <c r="D56" s="569" t="s">
        <v>299</v>
      </c>
      <c r="E56" s="568" t="s">
        <v>11</v>
      </c>
      <c r="F56" s="576" t="s">
        <v>21</v>
      </c>
      <c r="G56" s="568">
        <v>2022</v>
      </c>
      <c r="H56" s="568">
        <v>2024</v>
      </c>
      <c r="I56" s="568" t="s">
        <v>300</v>
      </c>
      <c r="J56" s="579" t="s">
        <v>59</v>
      </c>
    </row>
    <row r="57" ht="27" spans="1:10">
      <c r="A57" s="568"/>
      <c r="B57" s="568">
        <v>54</v>
      </c>
      <c r="C57" s="568" t="s">
        <v>302</v>
      </c>
      <c r="D57" s="569" t="s">
        <v>303</v>
      </c>
      <c r="E57" s="568" t="s">
        <v>11</v>
      </c>
      <c r="F57" s="576" t="s">
        <v>21</v>
      </c>
      <c r="G57" s="568">
        <v>2022</v>
      </c>
      <c r="H57" s="568">
        <v>2024</v>
      </c>
      <c r="I57" s="568" t="s">
        <v>300</v>
      </c>
      <c r="J57" s="579" t="s">
        <v>59</v>
      </c>
    </row>
    <row r="58" ht="27" spans="1:10">
      <c r="A58" s="568"/>
      <c r="B58" s="568">
        <v>55</v>
      </c>
      <c r="C58" s="568" t="s">
        <v>304</v>
      </c>
      <c r="D58" s="569" t="s">
        <v>299</v>
      </c>
      <c r="E58" s="568" t="s">
        <v>11</v>
      </c>
      <c r="F58" s="576" t="s">
        <v>21</v>
      </c>
      <c r="G58" s="568">
        <v>2022</v>
      </c>
      <c r="H58" s="568">
        <v>2024</v>
      </c>
      <c r="I58" s="568" t="s">
        <v>300</v>
      </c>
      <c r="J58" s="579" t="s">
        <v>59</v>
      </c>
    </row>
    <row r="59" ht="27" spans="1:10">
      <c r="A59" s="568"/>
      <c r="B59" s="568">
        <v>56</v>
      </c>
      <c r="C59" s="568" t="s">
        <v>307</v>
      </c>
      <c r="D59" s="569" t="s">
        <v>308</v>
      </c>
      <c r="E59" s="568" t="s">
        <v>11</v>
      </c>
      <c r="F59" s="576" t="s">
        <v>21</v>
      </c>
      <c r="G59" s="568">
        <v>2022</v>
      </c>
      <c r="H59" s="568">
        <v>2024</v>
      </c>
      <c r="I59" s="568" t="s">
        <v>300</v>
      </c>
      <c r="J59" s="579" t="s">
        <v>59</v>
      </c>
    </row>
    <row r="60" ht="27" spans="1:10">
      <c r="A60" s="568"/>
      <c r="B60" s="568">
        <v>57</v>
      </c>
      <c r="C60" s="568" t="s">
        <v>309</v>
      </c>
      <c r="D60" s="569" t="s">
        <v>325</v>
      </c>
      <c r="E60" s="568" t="s">
        <v>11</v>
      </c>
      <c r="F60" s="576" t="s">
        <v>21</v>
      </c>
      <c r="G60" s="568">
        <v>2021</v>
      </c>
      <c r="H60" s="568">
        <v>2023</v>
      </c>
      <c r="I60" s="568" t="s">
        <v>311</v>
      </c>
      <c r="J60" s="579" t="s">
        <v>59</v>
      </c>
    </row>
    <row r="61" ht="40.5" spans="1:10">
      <c r="A61" s="568"/>
      <c r="B61" s="568">
        <v>58</v>
      </c>
      <c r="C61" s="568" t="s">
        <v>1255</v>
      </c>
      <c r="D61" s="569" t="s">
        <v>1256</v>
      </c>
      <c r="E61" s="568" t="s">
        <v>85</v>
      </c>
      <c r="F61" s="576">
        <v>6060.77</v>
      </c>
      <c r="G61" s="579">
        <v>2020</v>
      </c>
      <c r="H61" s="579">
        <v>2021</v>
      </c>
      <c r="I61" s="579" t="s">
        <v>464</v>
      </c>
      <c r="J61" s="579" t="s">
        <v>47</v>
      </c>
    </row>
    <row r="62" ht="27" spans="1:10">
      <c r="A62" s="568"/>
      <c r="B62" s="568">
        <v>59</v>
      </c>
      <c r="C62" s="568" t="s">
        <v>313</v>
      </c>
      <c r="D62" s="569" t="s">
        <v>314</v>
      </c>
      <c r="E62" s="568" t="s">
        <v>11</v>
      </c>
      <c r="F62" s="576" t="s">
        <v>21</v>
      </c>
      <c r="G62" s="568">
        <v>2021</v>
      </c>
      <c r="H62" s="568">
        <v>2023</v>
      </c>
      <c r="I62" s="568" t="s">
        <v>47</v>
      </c>
      <c r="J62" s="568" t="s">
        <v>47</v>
      </c>
    </row>
    <row r="63" spans="1:10">
      <c r="A63" s="568"/>
      <c r="B63" s="568">
        <v>60</v>
      </c>
      <c r="C63" s="568" t="s">
        <v>326</v>
      </c>
      <c r="D63" s="569" t="s">
        <v>327</v>
      </c>
      <c r="E63" s="568" t="s">
        <v>11</v>
      </c>
      <c r="F63" s="576" t="s">
        <v>21</v>
      </c>
      <c r="G63" s="576" t="s">
        <v>21</v>
      </c>
      <c r="H63" s="576" t="s">
        <v>21</v>
      </c>
      <c r="I63" s="576" t="s">
        <v>21</v>
      </c>
      <c r="J63" s="568" t="s">
        <v>59</v>
      </c>
    </row>
    <row r="64" ht="27" spans="1:10">
      <c r="A64" s="568"/>
      <c r="B64" s="568">
        <v>61</v>
      </c>
      <c r="C64" s="568" t="s">
        <v>330</v>
      </c>
      <c r="D64" s="569" t="s">
        <v>331</v>
      </c>
      <c r="E64" s="568" t="s">
        <v>11</v>
      </c>
      <c r="F64" s="576" t="s">
        <v>21</v>
      </c>
      <c r="G64" s="576" t="s">
        <v>21</v>
      </c>
      <c r="H64" s="576" t="s">
        <v>21</v>
      </c>
      <c r="I64" s="576" t="s">
        <v>21</v>
      </c>
      <c r="J64" s="568" t="s">
        <v>47</v>
      </c>
    </row>
    <row r="65" s="558" customFormat="1" ht="40.5" spans="1:12">
      <c r="A65" s="568"/>
      <c r="B65" s="568">
        <v>62</v>
      </c>
      <c r="C65" s="568" t="s">
        <v>1257</v>
      </c>
      <c r="D65" s="569" t="s">
        <v>1258</v>
      </c>
      <c r="E65" s="568" t="s">
        <v>10</v>
      </c>
      <c r="F65" s="568">
        <v>18970</v>
      </c>
      <c r="G65" s="568">
        <v>2021</v>
      </c>
      <c r="H65" s="568">
        <v>2023</v>
      </c>
      <c r="I65" s="568" t="s">
        <v>464</v>
      </c>
      <c r="J65" s="568" t="s">
        <v>1259</v>
      </c>
      <c r="L65" s="564"/>
    </row>
    <row r="66" s="558" customFormat="1" ht="27" spans="1:12">
      <c r="A66" s="568"/>
      <c r="B66" s="568">
        <v>63</v>
      </c>
      <c r="C66" s="568" t="s">
        <v>1260</v>
      </c>
      <c r="D66" s="569" t="s">
        <v>1261</v>
      </c>
      <c r="E66" s="568" t="s">
        <v>11</v>
      </c>
      <c r="F66" s="568">
        <v>7171.49</v>
      </c>
      <c r="G66" s="568">
        <v>2020</v>
      </c>
      <c r="H66" s="568">
        <v>2022</v>
      </c>
      <c r="I66" s="568" t="s">
        <v>464</v>
      </c>
      <c r="J66" s="568" t="s">
        <v>47</v>
      </c>
      <c r="L66" s="564"/>
    </row>
    <row r="67" ht="27" spans="1:10">
      <c r="A67" s="568"/>
      <c r="B67" s="568">
        <v>64</v>
      </c>
      <c r="C67" s="592" t="s">
        <v>182</v>
      </c>
      <c r="D67" s="593" t="s">
        <v>1262</v>
      </c>
      <c r="E67" s="568" t="s">
        <v>85</v>
      </c>
      <c r="F67" s="576">
        <v>396346</v>
      </c>
      <c r="G67" s="568">
        <v>2019.8</v>
      </c>
      <c r="H67" s="568">
        <v>2021.12</v>
      </c>
      <c r="I67" s="568" t="s">
        <v>137</v>
      </c>
      <c r="J67" s="568" t="s">
        <v>121</v>
      </c>
    </row>
    <row r="68" ht="40.5" spans="1:10">
      <c r="A68" s="568"/>
      <c r="B68" s="568">
        <v>65</v>
      </c>
      <c r="C68" s="592" t="s">
        <v>184</v>
      </c>
      <c r="D68" s="593" t="s">
        <v>1263</v>
      </c>
      <c r="E68" s="568" t="s">
        <v>85</v>
      </c>
      <c r="F68" s="576">
        <v>127300</v>
      </c>
      <c r="G68" s="568">
        <v>2018.9</v>
      </c>
      <c r="H68" s="568">
        <v>2021.12</v>
      </c>
      <c r="I68" s="568" t="s">
        <v>137</v>
      </c>
      <c r="J68" s="568" t="s">
        <v>121</v>
      </c>
    </row>
    <row r="69" ht="40.5" spans="1:10">
      <c r="A69" s="568"/>
      <c r="B69" s="568">
        <v>66</v>
      </c>
      <c r="C69" s="568" t="s">
        <v>186</v>
      </c>
      <c r="D69" s="569" t="s">
        <v>187</v>
      </c>
      <c r="E69" s="568" t="s">
        <v>10</v>
      </c>
      <c r="F69" s="576">
        <v>126449</v>
      </c>
      <c r="G69" s="568">
        <v>2020.12</v>
      </c>
      <c r="H69" s="568">
        <v>2022.12</v>
      </c>
      <c r="I69" s="568" t="s">
        <v>137</v>
      </c>
      <c r="J69" s="568" t="s">
        <v>121</v>
      </c>
    </row>
    <row r="70" ht="40.5" spans="1:10">
      <c r="A70" s="568"/>
      <c r="B70" s="568">
        <v>67</v>
      </c>
      <c r="C70" s="592" t="s">
        <v>188</v>
      </c>
      <c r="D70" s="593" t="s">
        <v>189</v>
      </c>
      <c r="E70" s="568" t="s">
        <v>85</v>
      </c>
      <c r="F70" s="576">
        <v>80500</v>
      </c>
      <c r="G70" s="568">
        <v>2018.9</v>
      </c>
      <c r="H70" s="568">
        <v>2021.6</v>
      </c>
      <c r="I70" s="568" t="s">
        <v>137</v>
      </c>
      <c r="J70" s="568" t="s">
        <v>121</v>
      </c>
    </row>
    <row r="71" ht="27" spans="1:10">
      <c r="A71" s="568"/>
      <c r="B71" s="568">
        <v>68</v>
      </c>
      <c r="C71" s="568" t="s">
        <v>190</v>
      </c>
      <c r="D71" s="569" t="s">
        <v>191</v>
      </c>
      <c r="E71" s="568" t="s">
        <v>85</v>
      </c>
      <c r="F71" s="576">
        <v>49514</v>
      </c>
      <c r="G71" s="568" t="s">
        <v>192</v>
      </c>
      <c r="H71" s="568" t="s">
        <v>193</v>
      </c>
      <c r="I71" s="568" t="s">
        <v>137</v>
      </c>
      <c r="J71" s="568" t="s">
        <v>121</v>
      </c>
    </row>
    <row r="72" ht="27" spans="1:10">
      <c r="A72" s="568"/>
      <c r="B72" s="568">
        <v>69</v>
      </c>
      <c r="C72" s="592" t="s">
        <v>194</v>
      </c>
      <c r="D72" s="593" t="s">
        <v>195</v>
      </c>
      <c r="E72" s="568" t="s">
        <v>85</v>
      </c>
      <c r="F72" s="576">
        <v>46500</v>
      </c>
      <c r="G72" s="568">
        <v>2018.9</v>
      </c>
      <c r="H72" s="568">
        <v>2021.9</v>
      </c>
      <c r="I72" s="568" t="s">
        <v>137</v>
      </c>
      <c r="J72" s="568" t="s">
        <v>121</v>
      </c>
    </row>
    <row r="73" ht="40.5" spans="1:10">
      <c r="A73" s="568"/>
      <c r="B73" s="568">
        <v>70</v>
      </c>
      <c r="C73" s="592" t="s">
        <v>196</v>
      </c>
      <c r="D73" s="593" t="s">
        <v>197</v>
      </c>
      <c r="E73" s="568" t="s">
        <v>85</v>
      </c>
      <c r="F73" s="576">
        <v>31000</v>
      </c>
      <c r="G73" s="568">
        <v>2020.8</v>
      </c>
      <c r="H73" s="568">
        <v>2022.12</v>
      </c>
      <c r="I73" s="568" t="s">
        <v>137</v>
      </c>
      <c r="J73" s="568" t="s">
        <v>121</v>
      </c>
    </row>
    <row r="74" ht="27" spans="1:10">
      <c r="A74" s="568"/>
      <c r="B74" s="568">
        <v>71</v>
      </c>
      <c r="C74" s="568" t="s">
        <v>177</v>
      </c>
      <c r="D74" s="569" t="s">
        <v>178</v>
      </c>
      <c r="E74" s="568" t="s">
        <v>11</v>
      </c>
      <c r="F74" s="568" t="s">
        <v>21</v>
      </c>
      <c r="G74" s="568" t="s">
        <v>21</v>
      </c>
      <c r="H74" s="568" t="s">
        <v>21</v>
      </c>
      <c r="I74" s="568" t="s">
        <v>21</v>
      </c>
      <c r="J74" s="568" t="s">
        <v>179</v>
      </c>
    </row>
    <row r="75" ht="40.5" spans="1:12">
      <c r="A75" s="568"/>
      <c r="B75" s="568">
        <v>72</v>
      </c>
      <c r="C75" s="568" t="s">
        <v>198</v>
      </c>
      <c r="D75" s="569" t="s">
        <v>199</v>
      </c>
      <c r="E75" s="568" t="s">
        <v>85</v>
      </c>
      <c r="F75" s="568">
        <v>40200</v>
      </c>
      <c r="G75" s="738">
        <v>2021.1</v>
      </c>
      <c r="H75" s="738">
        <v>2023.6</v>
      </c>
      <c r="I75" s="589" t="s">
        <v>219</v>
      </c>
      <c r="J75" s="568" t="s">
        <v>110</v>
      </c>
      <c r="K75" s="560" t="s">
        <v>1248</v>
      </c>
      <c r="L75" s="564" t="s">
        <v>1264</v>
      </c>
    </row>
    <row r="76" s="786" customFormat="1" ht="40.5" spans="1:14">
      <c r="A76" s="791"/>
      <c r="B76" s="791"/>
      <c r="C76" s="791" t="s">
        <v>1265</v>
      </c>
      <c r="D76" s="792"/>
      <c r="E76" s="791" t="s">
        <v>10</v>
      </c>
      <c r="F76" s="791">
        <v>50000</v>
      </c>
      <c r="G76" s="791">
        <v>2021.11</v>
      </c>
      <c r="H76" s="791">
        <v>2023.11</v>
      </c>
      <c r="I76" s="589" t="s">
        <v>219</v>
      </c>
      <c r="J76" s="791" t="s">
        <v>110</v>
      </c>
      <c r="K76" s="799"/>
      <c r="L76" s="800" t="s">
        <v>1266</v>
      </c>
      <c r="M76" s="799"/>
      <c r="N76" s="799"/>
    </row>
    <row r="77" ht="40.5" spans="1:12">
      <c r="A77" s="568"/>
      <c r="B77" s="568">
        <v>73</v>
      </c>
      <c r="C77" s="568" t="s">
        <v>201</v>
      </c>
      <c r="D77" s="569" t="s">
        <v>202</v>
      </c>
      <c r="E77" s="568" t="s">
        <v>10</v>
      </c>
      <c r="F77" s="738">
        <v>72902</v>
      </c>
      <c r="G77" s="579">
        <v>2020.9</v>
      </c>
      <c r="H77" s="579" t="s">
        <v>203</v>
      </c>
      <c r="I77" s="589" t="s">
        <v>219</v>
      </c>
      <c r="J77" s="568" t="s">
        <v>110</v>
      </c>
      <c r="K77" s="560" t="s">
        <v>1248</v>
      </c>
      <c r="L77" s="564" t="s">
        <v>1267</v>
      </c>
    </row>
    <row r="78" ht="27" spans="1:10">
      <c r="A78" s="568"/>
      <c r="B78" s="568">
        <v>74</v>
      </c>
      <c r="C78" s="568" t="s">
        <v>204</v>
      </c>
      <c r="D78" s="569" t="s">
        <v>205</v>
      </c>
      <c r="E78" s="568" t="s">
        <v>10</v>
      </c>
      <c r="F78" s="594">
        <v>25000</v>
      </c>
      <c r="G78" s="584">
        <v>2023</v>
      </c>
      <c r="H78" s="581" t="s">
        <v>206</v>
      </c>
      <c r="I78" s="589" t="s">
        <v>219</v>
      </c>
      <c r="J78" s="568" t="s">
        <v>110</v>
      </c>
    </row>
    <row r="79" ht="29.1" customHeight="1" spans="1:10">
      <c r="A79" s="568"/>
      <c r="B79" s="568">
        <v>75</v>
      </c>
      <c r="C79" s="568" t="s">
        <v>208</v>
      </c>
      <c r="D79" s="569" t="s">
        <v>209</v>
      </c>
      <c r="E79" s="568" t="s">
        <v>10</v>
      </c>
      <c r="F79" s="568">
        <v>16000</v>
      </c>
      <c r="G79" s="568">
        <v>2022</v>
      </c>
      <c r="H79" s="568">
        <v>2023</v>
      </c>
      <c r="I79" s="589" t="s">
        <v>219</v>
      </c>
      <c r="J79" s="568" t="s">
        <v>110</v>
      </c>
    </row>
    <row r="80" spans="1:10">
      <c r="A80" s="568"/>
      <c r="B80" s="568">
        <v>76</v>
      </c>
      <c r="C80" s="568" t="s">
        <v>210</v>
      </c>
      <c r="D80" s="569" t="s">
        <v>211</v>
      </c>
      <c r="E80" s="568" t="s">
        <v>10</v>
      </c>
      <c r="F80" s="594">
        <v>13000</v>
      </c>
      <c r="G80" s="584">
        <v>2024.6</v>
      </c>
      <c r="H80" s="581" t="s">
        <v>212</v>
      </c>
      <c r="I80" s="589" t="s">
        <v>219</v>
      </c>
      <c r="J80" s="568" t="s">
        <v>110</v>
      </c>
    </row>
    <row r="81" ht="27" spans="1:10">
      <c r="A81" s="568"/>
      <c r="B81" s="568">
        <v>77</v>
      </c>
      <c r="C81" s="568" t="s">
        <v>214</v>
      </c>
      <c r="D81" s="569" t="s">
        <v>215</v>
      </c>
      <c r="E81" s="568" t="s">
        <v>10</v>
      </c>
      <c r="F81" s="594">
        <v>6000</v>
      </c>
      <c r="G81" s="584">
        <v>2022.6</v>
      </c>
      <c r="H81" s="581" t="s">
        <v>216</v>
      </c>
      <c r="I81" s="589" t="s">
        <v>219</v>
      </c>
      <c r="J81" s="568" t="s">
        <v>110</v>
      </c>
    </row>
    <row r="82" ht="27" spans="1:12">
      <c r="A82" s="568"/>
      <c r="B82" s="568">
        <v>78</v>
      </c>
      <c r="C82" s="568" t="s">
        <v>217</v>
      </c>
      <c r="D82" s="569" t="s">
        <v>218</v>
      </c>
      <c r="E82" s="568" t="s">
        <v>10</v>
      </c>
      <c r="F82" s="576">
        <v>60000</v>
      </c>
      <c r="G82" s="793">
        <v>2023.3</v>
      </c>
      <c r="H82" s="794" t="s">
        <v>212</v>
      </c>
      <c r="I82" s="589" t="s">
        <v>219</v>
      </c>
      <c r="J82" s="568" t="s">
        <v>110</v>
      </c>
      <c r="K82" s="560" t="s">
        <v>1248</v>
      </c>
      <c r="L82" s="564" t="s">
        <v>1268</v>
      </c>
    </row>
    <row r="83" ht="40.5" spans="1:12">
      <c r="A83" s="568"/>
      <c r="B83" s="568">
        <v>79</v>
      </c>
      <c r="C83" s="568" t="s">
        <v>340</v>
      </c>
      <c r="D83" s="569" t="s">
        <v>341</v>
      </c>
      <c r="E83" s="568" t="s">
        <v>10</v>
      </c>
      <c r="F83" s="795">
        <v>3385</v>
      </c>
      <c r="G83" s="795">
        <v>2020.12</v>
      </c>
      <c r="H83" s="795">
        <v>2021.6</v>
      </c>
      <c r="I83" s="589" t="s">
        <v>219</v>
      </c>
      <c r="J83" s="568" t="s">
        <v>110</v>
      </c>
      <c r="K83" s="560" t="s">
        <v>1248</v>
      </c>
      <c r="L83" s="564" t="s">
        <v>1269</v>
      </c>
    </row>
    <row r="84" ht="42" customHeight="1" spans="1:10">
      <c r="A84" s="568"/>
      <c r="B84" s="568">
        <v>80</v>
      </c>
      <c r="C84" s="568" t="s">
        <v>220</v>
      </c>
      <c r="D84" s="595" t="s">
        <v>221</v>
      </c>
      <c r="E84" s="568" t="s">
        <v>85</v>
      </c>
      <c r="F84" s="568">
        <v>17572</v>
      </c>
      <c r="G84" s="568">
        <v>2020.9</v>
      </c>
      <c r="H84" s="568">
        <v>2021.12</v>
      </c>
      <c r="I84" s="568" t="s">
        <v>149</v>
      </c>
      <c r="J84" s="568" t="s">
        <v>34</v>
      </c>
    </row>
    <row r="85" ht="40.5" spans="1:10">
      <c r="A85" s="568"/>
      <c r="B85" s="568">
        <v>81</v>
      </c>
      <c r="C85" s="568" t="s">
        <v>222</v>
      </c>
      <c r="D85" s="569" t="s">
        <v>223</v>
      </c>
      <c r="E85" s="568" t="s">
        <v>10</v>
      </c>
      <c r="F85" s="576">
        <v>4950</v>
      </c>
      <c r="G85" s="568">
        <v>2021</v>
      </c>
      <c r="H85" s="568">
        <v>2022</v>
      </c>
      <c r="I85" s="568" t="s">
        <v>37</v>
      </c>
      <c r="J85" s="568" t="s">
        <v>224</v>
      </c>
    </row>
    <row r="86" ht="40.5" spans="1:10">
      <c r="A86" s="568"/>
      <c r="B86" s="568">
        <v>82</v>
      </c>
      <c r="C86" s="568" t="s">
        <v>225</v>
      </c>
      <c r="D86" s="569" t="s">
        <v>226</v>
      </c>
      <c r="E86" s="568" t="s">
        <v>11</v>
      </c>
      <c r="F86" s="575">
        <v>160000</v>
      </c>
      <c r="G86" s="568" t="s">
        <v>21</v>
      </c>
      <c r="H86" s="568" t="s">
        <v>21</v>
      </c>
      <c r="I86" s="568" t="s">
        <v>21</v>
      </c>
      <c r="J86" s="568" t="s">
        <v>23</v>
      </c>
    </row>
    <row r="87" ht="40.5" spans="1:12">
      <c r="A87" s="568"/>
      <c r="B87" s="568">
        <v>83</v>
      </c>
      <c r="C87" s="568" t="s">
        <v>227</v>
      </c>
      <c r="D87" s="569" t="s">
        <v>228</v>
      </c>
      <c r="E87" s="568" t="s">
        <v>11</v>
      </c>
      <c r="F87" s="575">
        <v>70000</v>
      </c>
      <c r="G87" s="568">
        <v>2024.6</v>
      </c>
      <c r="H87" s="568">
        <v>2028.6</v>
      </c>
      <c r="I87" s="738" t="s">
        <v>1270</v>
      </c>
      <c r="J87" s="568" t="s">
        <v>24</v>
      </c>
      <c r="K87" s="560" t="s">
        <v>1271</v>
      </c>
      <c r="L87" s="564" t="s">
        <v>1272</v>
      </c>
    </row>
    <row r="88" ht="27" spans="1:10">
      <c r="A88" s="568"/>
      <c r="B88" s="568">
        <v>84</v>
      </c>
      <c r="C88" s="568" t="s">
        <v>230</v>
      </c>
      <c r="D88" s="569" t="s">
        <v>231</v>
      </c>
      <c r="E88" s="568" t="s">
        <v>10</v>
      </c>
      <c r="F88" s="576">
        <v>53462.51</v>
      </c>
      <c r="G88" s="568">
        <v>2020.12</v>
      </c>
      <c r="H88" s="579">
        <v>2023.12</v>
      </c>
      <c r="I88" s="568" t="s">
        <v>232</v>
      </c>
      <c r="J88" s="568" t="s">
        <v>24</v>
      </c>
    </row>
    <row r="89" ht="54" spans="1:10">
      <c r="A89" s="568"/>
      <c r="B89" s="568">
        <v>85</v>
      </c>
      <c r="C89" s="568" t="s">
        <v>233</v>
      </c>
      <c r="D89" s="569" t="s">
        <v>234</v>
      </c>
      <c r="E89" s="568" t="s">
        <v>10</v>
      </c>
      <c r="F89" s="576">
        <v>8197</v>
      </c>
      <c r="G89" s="568">
        <v>2021.8</v>
      </c>
      <c r="H89" s="568">
        <v>2022.9</v>
      </c>
      <c r="I89" s="568" t="s">
        <v>149</v>
      </c>
      <c r="J89" s="568" t="s">
        <v>34</v>
      </c>
    </row>
    <row r="90" ht="27" spans="1:12">
      <c r="A90" s="568"/>
      <c r="B90" s="568">
        <v>86</v>
      </c>
      <c r="C90" s="568" t="s">
        <v>1273</v>
      </c>
      <c r="D90" s="569" t="s">
        <v>1274</v>
      </c>
      <c r="E90" s="576" t="s">
        <v>85</v>
      </c>
      <c r="F90" s="579">
        <v>4632</v>
      </c>
      <c r="G90" s="796">
        <v>2021.3</v>
      </c>
      <c r="H90" s="796">
        <v>2022.3</v>
      </c>
      <c r="I90" s="579" t="s">
        <v>149</v>
      </c>
      <c r="J90" s="568" t="s">
        <v>34</v>
      </c>
      <c r="K90" s="560" t="s">
        <v>1275</v>
      </c>
      <c r="L90" s="564" t="s">
        <v>988</v>
      </c>
    </row>
    <row r="91" spans="1:12">
      <c r="A91" s="568"/>
      <c r="B91" s="568">
        <v>87</v>
      </c>
      <c r="C91" s="568" t="s">
        <v>1276</v>
      </c>
      <c r="D91" s="569" t="s">
        <v>1277</v>
      </c>
      <c r="E91" s="576" t="s">
        <v>85</v>
      </c>
      <c r="F91" s="796">
        <v>3613</v>
      </c>
      <c r="G91" s="796">
        <v>2020.11</v>
      </c>
      <c r="H91" s="796">
        <v>2021.9</v>
      </c>
      <c r="I91" s="579" t="s">
        <v>149</v>
      </c>
      <c r="J91" s="568" t="s">
        <v>34</v>
      </c>
      <c r="K91" s="560" t="s">
        <v>1275</v>
      </c>
      <c r="L91" s="564" t="s">
        <v>988</v>
      </c>
    </row>
    <row r="92" ht="54" spans="1:12">
      <c r="A92" s="568"/>
      <c r="B92" s="568">
        <v>88</v>
      </c>
      <c r="C92" s="568" t="s">
        <v>1278</v>
      </c>
      <c r="D92" s="569" t="s">
        <v>1279</v>
      </c>
      <c r="E92" s="576" t="s">
        <v>85</v>
      </c>
      <c r="F92" s="579">
        <v>4195</v>
      </c>
      <c r="G92" s="796">
        <v>2021.3</v>
      </c>
      <c r="H92" s="796">
        <v>2021.12</v>
      </c>
      <c r="I92" s="579" t="s">
        <v>149</v>
      </c>
      <c r="J92" s="568" t="s">
        <v>34</v>
      </c>
      <c r="K92" s="560" t="s">
        <v>1275</v>
      </c>
      <c r="L92" s="564" t="s">
        <v>988</v>
      </c>
    </row>
    <row r="93" ht="27" spans="1:10">
      <c r="A93" s="568"/>
      <c r="B93" s="568">
        <v>89</v>
      </c>
      <c r="C93" s="568" t="s">
        <v>235</v>
      </c>
      <c r="D93" s="569" t="s">
        <v>236</v>
      </c>
      <c r="E93" s="568" t="s">
        <v>85</v>
      </c>
      <c r="F93" s="576">
        <v>15000</v>
      </c>
      <c r="G93" s="568">
        <v>2020.03</v>
      </c>
      <c r="H93" s="568">
        <v>2021.12</v>
      </c>
      <c r="I93" s="568" t="s">
        <v>37</v>
      </c>
      <c r="J93" s="568" t="s">
        <v>38</v>
      </c>
    </row>
    <row r="94" ht="40.5" spans="1:10">
      <c r="A94" s="568"/>
      <c r="B94" s="568">
        <v>90</v>
      </c>
      <c r="C94" s="568" t="s">
        <v>237</v>
      </c>
      <c r="D94" s="569" t="s">
        <v>238</v>
      </c>
      <c r="E94" s="568" t="s">
        <v>85</v>
      </c>
      <c r="F94" s="576">
        <v>13000</v>
      </c>
      <c r="G94" s="568">
        <v>2020.06</v>
      </c>
      <c r="H94" s="568">
        <v>2021.06</v>
      </c>
      <c r="I94" s="568" t="s">
        <v>37</v>
      </c>
      <c r="J94" s="568" t="s">
        <v>38</v>
      </c>
    </row>
    <row r="95" ht="27" spans="1:10">
      <c r="A95" s="568"/>
      <c r="B95" s="568">
        <v>91</v>
      </c>
      <c r="C95" s="568" t="s">
        <v>1280</v>
      </c>
      <c r="D95" s="569" t="s">
        <v>1281</v>
      </c>
      <c r="E95" s="576" t="s">
        <v>85</v>
      </c>
      <c r="F95" s="579">
        <v>200000</v>
      </c>
      <c r="G95" s="579">
        <v>2019</v>
      </c>
      <c r="H95" s="579">
        <v>2023</v>
      </c>
      <c r="I95" s="579" t="s">
        <v>37</v>
      </c>
      <c r="J95" s="568" t="s">
        <v>38</v>
      </c>
    </row>
    <row r="96" ht="40.5" spans="1:10">
      <c r="A96" s="568"/>
      <c r="B96" s="568">
        <v>92</v>
      </c>
      <c r="C96" s="568" t="s">
        <v>239</v>
      </c>
      <c r="D96" s="569" t="s">
        <v>240</v>
      </c>
      <c r="E96" s="568" t="s">
        <v>85</v>
      </c>
      <c r="F96" s="576">
        <v>3000</v>
      </c>
      <c r="G96" s="568">
        <v>2020.8</v>
      </c>
      <c r="H96" s="568">
        <v>2021.3</v>
      </c>
      <c r="I96" s="568" t="s">
        <v>37</v>
      </c>
      <c r="J96" s="568" t="s">
        <v>38</v>
      </c>
    </row>
    <row r="97" ht="27" spans="1:10">
      <c r="A97" s="568"/>
      <c r="B97" s="568">
        <v>93</v>
      </c>
      <c r="C97" s="568" t="s">
        <v>241</v>
      </c>
      <c r="D97" s="569" t="s">
        <v>242</v>
      </c>
      <c r="E97" s="568" t="s">
        <v>11</v>
      </c>
      <c r="F97" s="568" t="s">
        <v>21</v>
      </c>
      <c r="G97" s="568" t="s">
        <v>21</v>
      </c>
      <c r="H97" s="568" t="s">
        <v>21</v>
      </c>
      <c r="I97" s="568" t="s">
        <v>243</v>
      </c>
      <c r="J97" s="568" t="s">
        <v>54</v>
      </c>
    </row>
    <row r="98" ht="27" spans="1:10">
      <c r="A98" s="568"/>
      <c r="B98" s="568">
        <v>94</v>
      </c>
      <c r="C98" s="568" t="s">
        <v>1282</v>
      </c>
      <c r="D98" s="569" t="s">
        <v>1283</v>
      </c>
      <c r="E98" s="568" t="s">
        <v>10</v>
      </c>
      <c r="F98" s="576" t="s">
        <v>21</v>
      </c>
      <c r="G98" s="576" t="s">
        <v>21</v>
      </c>
      <c r="H98" s="576" t="s">
        <v>21</v>
      </c>
      <c r="I98" s="568" t="s">
        <v>243</v>
      </c>
      <c r="J98" s="579" t="s">
        <v>54</v>
      </c>
    </row>
    <row r="99" ht="40.5" spans="1:10">
      <c r="A99" s="568"/>
      <c r="B99" s="568">
        <v>95</v>
      </c>
      <c r="C99" s="568" t="s">
        <v>244</v>
      </c>
      <c r="D99" s="569" t="s">
        <v>245</v>
      </c>
      <c r="E99" s="568" t="s">
        <v>10</v>
      </c>
      <c r="F99" s="576">
        <v>540000</v>
      </c>
      <c r="G99" s="596">
        <v>2021.12</v>
      </c>
      <c r="H99" s="568" t="s">
        <v>246</v>
      </c>
      <c r="I99" s="568" t="s">
        <v>247</v>
      </c>
      <c r="J99" s="568" t="s">
        <v>248</v>
      </c>
    </row>
    <row r="100" ht="40.5" spans="1:10">
      <c r="A100" s="568"/>
      <c r="B100" s="568">
        <v>96</v>
      </c>
      <c r="C100" s="568" t="s">
        <v>249</v>
      </c>
      <c r="D100" s="569" t="s">
        <v>250</v>
      </c>
      <c r="E100" s="568" t="s">
        <v>10</v>
      </c>
      <c r="F100" s="576">
        <v>68100</v>
      </c>
      <c r="G100" s="568">
        <v>2021.5</v>
      </c>
      <c r="H100" s="568">
        <v>2023.5</v>
      </c>
      <c r="I100" s="568" t="s">
        <v>247</v>
      </c>
      <c r="J100" s="568" t="s">
        <v>248</v>
      </c>
    </row>
    <row r="101" ht="27" spans="1:10">
      <c r="A101" s="568"/>
      <c r="B101" s="568">
        <v>97</v>
      </c>
      <c r="C101" s="568" t="s">
        <v>251</v>
      </c>
      <c r="D101" s="569" t="s">
        <v>252</v>
      </c>
      <c r="E101" s="568" t="s">
        <v>85</v>
      </c>
      <c r="F101" s="577">
        <v>50000</v>
      </c>
      <c r="G101" s="583">
        <v>2021.6</v>
      </c>
      <c r="H101" s="597" t="s">
        <v>1284</v>
      </c>
      <c r="I101" s="568" t="s">
        <v>247</v>
      </c>
      <c r="J101" s="568" t="s">
        <v>248</v>
      </c>
    </row>
    <row r="102" ht="40.5" spans="1:10">
      <c r="A102" s="568"/>
      <c r="B102" s="568">
        <v>98</v>
      </c>
      <c r="C102" s="568" t="s">
        <v>254</v>
      </c>
      <c r="D102" s="569" t="s">
        <v>255</v>
      </c>
      <c r="E102" s="568" t="s">
        <v>10</v>
      </c>
      <c r="F102" s="576">
        <v>31700</v>
      </c>
      <c r="G102" s="568">
        <v>2019.6</v>
      </c>
      <c r="H102" s="568">
        <v>2022.12</v>
      </c>
      <c r="I102" s="568" t="s">
        <v>247</v>
      </c>
      <c r="J102" s="568" t="s">
        <v>248</v>
      </c>
    </row>
    <row r="103" ht="40.5" spans="1:10">
      <c r="A103" s="568"/>
      <c r="B103" s="568">
        <v>99</v>
      </c>
      <c r="C103" s="568" t="s">
        <v>256</v>
      </c>
      <c r="D103" s="569" t="s">
        <v>257</v>
      </c>
      <c r="E103" s="568" t="s">
        <v>10</v>
      </c>
      <c r="F103" s="576">
        <v>30000</v>
      </c>
      <c r="G103" s="579">
        <v>2024.6</v>
      </c>
      <c r="H103" s="579">
        <v>2025.12</v>
      </c>
      <c r="I103" s="568" t="s">
        <v>247</v>
      </c>
      <c r="J103" s="568" t="s">
        <v>248</v>
      </c>
    </row>
    <row r="104" ht="27" spans="1:10">
      <c r="A104" s="568"/>
      <c r="B104" s="568">
        <v>100</v>
      </c>
      <c r="C104" s="568" t="s">
        <v>258</v>
      </c>
      <c r="D104" s="569" t="s">
        <v>259</v>
      </c>
      <c r="E104" s="568" t="s">
        <v>10</v>
      </c>
      <c r="F104" s="576">
        <v>20000</v>
      </c>
      <c r="G104" s="568">
        <v>2021.12</v>
      </c>
      <c r="H104" s="568">
        <v>2024.12</v>
      </c>
      <c r="I104" s="568" t="s">
        <v>247</v>
      </c>
      <c r="J104" s="568" t="s">
        <v>248</v>
      </c>
    </row>
    <row r="105" ht="27" spans="1:10">
      <c r="A105" s="568"/>
      <c r="B105" s="568">
        <v>101</v>
      </c>
      <c r="C105" s="568" t="s">
        <v>1285</v>
      </c>
      <c r="D105" s="569" t="s">
        <v>1286</v>
      </c>
      <c r="E105" s="568" t="s">
        <v>85</v>
      </c>
      <c r="F105" s="576">
        <v>5000</v>
      </c>
      <c r="G105" s="579">
        <v>2019</v>
      </c>
      <c r="H105" s="579">
        <v>2021</v>
      </c>
      <c r="I105" s="579" t="s">
        <v>247</v>
      </c>
      <c r="J105" s="579" t="s">
        <v>248</v>
      </c>
    </row>
    <row r="106" ht="27" spans="1:10">
      <c r="A106" s="568"/>
      <c r="B106" s="568">
        <v>102</v>
      </c>
      <c r="C106" s="568" t="s">
        <v>1287</v>
      </c>
      <c r="D106" s="569" t="s">
        <v>1288</v>
      </c>
      <c r="E106" s="568" t="s">
        <v>85</v>
      </c>
      <c r="F106" s="579">
        <v>2000</v>
      </c>
      <c r="G106" s="579">
        <v>2020</v>
      </c>
      <c r="H106" s="579">
        <v>2021</v>
      </c>
      <c r="I106" s="579" t="s">
        <v>247</v>
      </c>
      <c r="J106" s="568" t="s">
        <v>248</v>
      </c>
    </row>
    <row r="107" ht="27" spans="1:10">
      <c r="A107" s="568"/>
      <c r="B107" s="568">
        <v>103</v>
      </c>
      <c r="C107" s="568" t="s">
        <v>275</v>
      </c>
      <c r="D107" s="569" t="s">
        <v>276</v>
      </c>
      <c r="E107" s="568" t="s">
        <v>10</v>
      </c>
      <c r="F107" s="576">
        <v>40000</v>
      </c>
      <c r="G107" s="579" t="s">
        <v>21</v>
      </c>
      <c r="H107" s="579" t="s">
        <v>21</v>
      </c>
      <c r="I107" s="568" t="s">
        <v>277</v>
      </c>
      <c r="J107" s="579" t="s">
        <v>278</v>
      </c>
    </row>
    <row r="108" ht="27" spans="1:12">
      <c r="A108" s="568"/>
      <c r="B108" s="568">
        <v>104</v>
      </c>
      <c r="C108" s="451" t="s">
        <v>1289</v>
      </c>
      <c r="D108" s="764" t="s">
        <v>1290</v>
      </c>
      <c r="E108" s="738" t="s">
        <v>10</v>
      </c>
      <c r="F108" s="797">
        <v>80000</v>
      </c>
      <c r="G108" s="579" t="s">
        <v>21</v>
      </c>
      <c r="H108" s="579" t="s">
        <v>21</v>
      </c>
      <c r="I108" s="568" t="s">
        <v>277</v>
      </c>
      <c r="J108" s="579" t="s">
        <v>278</v>
      </c>
      <c r="K108" s="560" t="s">
        <v>1291</v>
      </c>
      <c r="L108" s="564" t="s">
        <v>988</v>
      </c>
    </row>
    <row r="109" spans="1:10">
      <c r="A109" s="568"/>
      <c r="B109" s="568">
        <v>105</v>
      </c>
      <c r="C109" s="579" t="s">
        <v>281</v>
      </c>
      <c r="D109" s="573" t="s">
        <v>282</v>
      </c>
      <c r="E109" s="568" t="s">
        <v>10</v>
      </c>
      <c r="F109" s="576">
        <v>20000</v>
      </c>
      <c r="G109" s="579" t="s">
        <v>21</v>
      </c>
      <c r="H109" s="579" t="s">
        <v>21</v>
      </c>
      <c r="I109" s="568" t="s">
        <v>277</v>
      </c>
      <c r="J109" s="579" t="s">
        <v>278</v>
      </c>
    </row>
    <row r="110" ht="27" spans="1:10">
      <c r="A110" s="568"/>
      <c r="B110" s="568">
        <v>106</v>
      </c>
      <c r="C110" s="568" t="s">
        <v>283</v>
      </c>
      <c r="D110" s="569" t="s">
        <v>284</v>
      </c>
      <c r="E110" s="568" t="s">
        <v>10</v>
      </c>
      <c r="F110" s="576">
        <v>7500</v>
      </c>
      <c r="G110" s="579" t="s">
        <v>21</v>
      </c>
      <c r="H110" s="579" t="s">
        <v>21</v>
      </c>
      <c r="I110" s="568" t="s">
        <v>277</v>
      </c>
      <c r="J110" s="579" t="s">
        <v>278</v>
      </c>
    </row>
    <row r="111" ht="27" spans="1:10">
      <c r="A111" s="568"/>
      <c r="B111" s="568">
        <v>107</v>
      </c>
      <c r="C111" s="568" t="s">
        <v>285</v>
      </c>
      <c r="D111" s="569" t="s">
        <v>286</v>
      </c>
      <c r="E111" s="568" t="s">
        <v>10</v>
      </c>
      <c r="F111" s="576">
        <v>4500</v>
      </c>
      <c r="G111" s="579" t="s">
        <v>21</v>
      </c>
      <c r="H111" s="579" t="s">
        <v>21</v>
      </c>
      <c r="I111" s="568" t="s">
        <v>277</v>
      </c>
      <c r="J111" s="579" t="s">
        <v>278</v>
      </c>
    </row>
    <row r="112" ht="27" spans="1:10">
      <c r="A112" s="568"/>
      <c r="B112" s="568">
        <v>108</v>
      </c>
      <c r="C112" s="568" t="s">
        <v>1292</v>
      </c>
      <c r="D112" s="569" t="s">
        <v>1293</v>
      </c>
      <c r="E112" s="568" t="s">
        <v>10</v>
      </c>
      <c r="F112" s="579">
        <v>6500</v>
      </c>
      <c r="G112" s="579">
        <v>2021</v>
      </c>
      <c r="H112" s="579">
        <v>2021</v>
      </c>
      <c r="I112" s="579" t="s">
        <v>277</v>
      </c>
      <c r="J112" s="568" t="s">
        <v>278</v>
      </c>
    </row>
    <row r="113" ht="27" spans="1:12">
      <c r="A113" s="568"/>
      <c r="B113" s="568">
        <v>109</v>
      </c>
      <c r="C113" s="451" t="s">
        <v>1294</v>
      </c>
      <c r="D113" s="764" t="s">
        <v>1295</v>
      </c>
      <c r="E113" s="568" t="s">
        <v>11</v>
      </c>
      <c r="F113" s="576">
        <v>4500</v>
      </c>
      <c r="G113" s="579" t="s">
        <v>21</v>
      </c>
      <c r="H113" s="579" t="s">
        <v>21</v>
      </c>
      <c r="I113" s="568" t="s">
        <v>277</v>
      </c>
      <c r="J113" s="579" t="s">
        <v>278</v>
      </c>
      <c r="K113" s="560" t="s">
        <v>1291</v>
      </c>
      <c r="L113" s="564" t="s">
        <v>988</v>
      </c>
    </row>
    <row r="114" ht="27" spans="1:10">
      <c r="A114" s="568"/>
      <c r="B114" s="568">
        <v>110</v>
      </c>
      <c r="C114" s="568" t="s">
        <v>291</v>
      </c>
      <c r="D114" s="569" t="s">
        <v>292</v>
      </c>
      <c r="E114" s="568" t="s">
        <v>11</v>
      </c>
      <c r="F114" s="576">
        <v>5000</v>
      </c>
      <c r="G114" s="579" t="s">
        <v>21</v>
      </c>
      <c r="H114" s="579" t="s">
        <v>21</v>
      </c>
      <c r="I114" s="568" t="s">
        <v>277</v>
      </c>
      <c r="J114" s="579" t="s">
        <v>278</v>
      </c>
    </row>
    <row r="115" ht="27" spans="1:10">
      <c r="A115" s="568"/>
      <c r="B115" s="568">
        <v>111</v>
      </c>
      <c r="C115" s="568" t="s">
        <v>1296</v>
      </c>
      <c r="D115" s="569" t="s">
        <v>1297</v>
      </c>
      <c r="E115" s="576" t="s">
        <v>85</v>
      </c>
      <c r="F115" s="579">
        <v>5000</v>
      </c>
      <c r="G115" s="579">
        <v>2020</v>
      </c>
      <c r="H115" s="579">
        <v>2022</v>
      </c>
      <c r="I115" s="579" t="s">
        <v>277</v>
      </c>
      <c r="J115" s="568" t="s">
        <v>278</v>
      </c>
    </row>
    <row r="116" s="692" customFormat="1" ht="27" spans="1:14">
      <c r="A116" s="739"/>
      <c r="B116" s="739">
        <v>112</v>
      </c>
      <c r="C116" s="739" t="s">
        <v>293</v>
      </c>
      <c r="D116" s="779" t="s">
        <v>294</v>
      </c>
      <c r="E116" s="739" t="s">
        <v>11</v>
      </c>
      <c r="F116" s="798">
        <v>2500</v>
      </c>
      <c r="G116" s="742" t="s">
        <v>21</v>
      </c>
      <c r="H116" s="742" t="s">
        <v>21</v>
      </c>
      <c r="I116" s="739" t="s">
        <v>277</v>
      </c>
      <c r="J116" s="742" t="s">
        <v>278</v>
      </c>
      <c r="K116" s="694" t="s">
        <v>1291</v>
      </c>
      <c r="L116" s="801" t="s">
        <v>1298</v>
      </c>
      <c r="M116" s="694"/>
      <c r="N116" s="694"/>
    </row>
    <row r="117" ht="54" spans="1:10">
      <c r="A117" s="568"/>
      <c r="B117" s="568">
        <v>113</v>
      </c>
      <c r="C117" s="568" t="s">
        <v>266</v>
      </c>
      <c r="D117" s="569" t="s">
        <v>1299</v>
      </c>
      <c r="E117" s="576" t="s">
        <v>85</v>
      </c>
      <c r="F117" s="579">
        <v>2800</v>
      </c>
      <c r="G117" s="579">
        <v>2020</v>
      </c>
      <c r="H117" s="579">
        <v>2021</v>
      </c>
      <c r="I117" s="579" t="s">
        <v>262</v>
      </c>
      <c r="J117" s="568" t="s">
        <v>264</v>
      </c>
    </row>
    <row r="118" ht="81" spans="1:10">
      <c r="A118" s="568" t="s">
        <v>1176</v>
      </c>
      <c r="B118" s="568">
        <v>114</v>
      </c>
      <c r="C118" s="568" t="s">
        <v>1300</v>
      </c>
      <c r="D118" s="569" t="s">
        <v>1301</v>
      </c>
      <c r="E118" s="577" t="s">
        <v>85</v>
      </c>
      <c r="F118" s="570">
        <v>52130</v>
      </c>
      <c r="G118" s="583" t="s">
        <v>350</v>
      </c>
      <c r="H118" s="597">
        <v>2023.12</v>
      </c>
      <c r="I118" s="588" t="s">
        <v>1302</v>
      </c>
      <c r="J118" s="568" t="s">
        <v>1303</v>
      </c>
    </row>
    <row r="119" ht="54" spans="1:10">
      <c r="A119" s="568"/>
      <c r="B119" s="568">
        <v>115</v>
      </c>
      <c r="C119" s="568"/>
      <c r="D119" s="569" t="s">
        <v>1304</v>
      </c>
      <c r="E119" s="576" t="s">
        <v>10</v>
      </c>
      <c r="F119" s="576">
        <v>5500</v>
      </c>
      <c r="G119" s="568">
        <v>2021.3</v>
      </c>
      <c r="H119" s="568">
        <v>2022.12</v>
      </c>
      <c r="I119" s="588" t="s">
        <v>1305</v>
      </c>
      <c r="J119" s="568" t="s">
        <v>47</v>
      </c>
    </row>
    <row r="120" ht="27" spans="1:10">
      <c r="A120" s="568"/>
      <c r="B120" s="568">
        <v>116</v>
      </c>
      <c r="C120" s="568"/>
      <c r="D120" s="569" t="s">
        <v>1306</v>
      </c>
      <c r="E120" s="576" t="s">
        <v>11</v>
      </c>
      <c r="F120" s="579" t="s">
        <v>21</v>
      </c>
      <c r="G120" s="579" t="s">
        <v>21</v>
      </c>
      <c r="H120" s="579" t="s">
        <v>21</v>
      </c>
      <c r="I120" s="579" t="s">
        <v>21</v>
      </c>
      <c r="J120" s="568" t="s">
        <v>59</v>
      </c>
    </row>
    <row r="121" ht="36" customHeight="1" spans="1:10">
      <c r="A121" s="568"/>
      <c r="B121" s="568">
        <v>117</v>
      </c>
      <c r="C121" s="568" t="s">
        <v>1307</v>
      </c>
      <c r="D121" s="569" t="s">
        <v>346</v>
      </c>
      <c r="E121" s="568" t="s">
        <v>10</v>
      </c>
      <c r="F121" s="576">
        <v>64642</v>
      </c>
      <c r="G121" s="568">
        <v>2021.1</v>
      </c>
      <c r="H121" s="568">
        <v>2023.6</v>
      </c>
      <c r="I121" s="589" t="s">
        <v>219</v>
      </c>
      <c r="J121" s="568" t="s">
        <v>110</v>
      </c>
    </row>
    <row r="122" ht="27" spans="1:10">
      <c r="A122" s="568"/>
      <c r="B122" s="568">
        <v>118</v>
      </c>
      <c r="C122" s="568" t="s">
        <v>1308</v>
      </c>
      <c r="D122" s="569" t="s">
        <v>1309</v>
      </c>
      <c r="E122" s="576" t="s">
        <v>85</v>
      </c>
      <c r="F122" s="579">
        <v>3000</v>
      </c>
      <c r="G122" s="579">
        <v>2020</v>
      </c>
      <c r="H122" s="579">
        <v>2021</v>
      </c>
      <c r="I122" s="568" t="s">
        <v>359</v>
      </c>
      <c r="J122" s="568" t="s">
        <v>360</v>
      </c>
    </row>
    <row r="123" s="558" customFormat="1" ht="40.5" spans="1:12">
      <c r="A123" s="568"/>
      <c r="B123" s="568">
        <v>119</v>
      </c>
      <c r="C123" s="568"/>
      <c r="D123" s="569" t="s">
        <v>1310</v>
      </c>
      <c r="E123" s="568" t="s">
        <v>10</v>
      </c>
      <c r="F123" s="568">
        <v>29000</v>
      </c>
      <c r="G123" s="568">
        <v>2020</v>
      </c>
      <c r="H123" s="568">
        <v>2023</v>
      </c>
      <c r="I123" s="568"/>
      <c r="J123" s="568"/>
      <c r="L123" s="598"/>
    </row>
    <row r="124" ht="40.5" spans="1:10">
      <c r="A124" s="568"/>
      <c r="B124" s="568">
        <v>120</v>
      </c>
      <c r="C124" s="568" t="s">
        <v>1311</v>
      </c>
      <c r="D124" s="569" t="s">
        <v>1312</v>
      </c>
      <c r="E124" s="576" t="s">
        <v>85</v>
      </c>
      <c r="F124" s="579">
        <v>3736</v>
      </c>
      <c r="G124" s="579">
        <v>2020</v>
      </c>
      <c r="H124" s="579">
        <v>2021</v>
      </c>
      <c r="I124" s="579" t="s">
        <v>137</v>
      </c>
      <c r="J124" s="579" t="s">
        <v>1313</v>
      </c>
    </row>
    <row r="125" ht="54" spans="1:12">
      <c r="A125" s="568"/>
      <c r="B125" s="568">
        <v>121</v>
      </c>
      <c r="C125" s="592" t="s">
        <v>1314</v>
      </c>
      <c r="D125" s="593" t="s">
        <v>1315</v>
      </c>
      <c r="E125" s="576" t="s">
        <v>85</v>
      </c>
      <c r="F125" s="796">
        <v>7914</v>
      </c>
      <c r="G125" s="796">
        <v>2021.5</v>
      </c>
      <c r="H125" s="796">
        <v>2022.12</v>
      </c>
      <c r="I125" s="579" t="s">
        <v>149</v>
      </c>
      <c r="J125" s="568" t="s">
        <v>34</v>
      </c>
      <c r="K125" s="560" t="s">
        <v>1275</v>
      </c>
      <c r="L125" s="564" t="s">
        <v>988</v>
      </c>
    </row>
    <row r="126" ht="40.5" spans="1:12">
      <c r="A126" s="568"/>
      <c r="B126" s="568">
        <v>122</v>
      </c>
      <c r="C126" s="592"/>
      <c r="D126" s="569" t="s">
        <v>1316</v>
      </c>
      <c r="E126" s="576" t="s">
        <v>10</v>
      </c>
      <c r="F126" s="579">
        <v>2700</v>
      </c>
      <c r="G126" s="796">
        <v>2021.1</v>
      </c>
      <c r="H126" s="796">
        <v>2021.12</v>
      </c>
      <c r="I126" s="579"/>
      <c r="J126" s="568"/>
      <c r="K126" s="560" t="s">
        <v>1275</v>
      </c>
      <c r="L126" s="564" t="s">
        <v>988</v>
      </c>
    </row>
    <row r="127" ht="67.5" spans="1:12">
      <c r="A127" s="568"/>
      <c r="B127" s="568">
        <v>123</v>
      </c>
      <c r="C127" s="568" t="s">
        <v>1317</v>
      </c>
      <c r="D127" s="569" t="s">
        <v>1318</v>
      </c>
      <c r="E127" s="576" t="s">
        <v>85</v>
      </c>
      <c r="F127" s="579">
        <v>3200</v>
      </c>
      <c r="G127" s="796">
        <v>2020</v>
      </c>
      <c r="H127" s="579">
        <v>2022</v>
      </c>
      <c r="I127" s="579" t="s">
        <v>232</v>
      </c>
      <c r="J127" s="568" t="s">
        <v>24</v>
      </c>
      <c r="K127" s="560" t="s">
        <v>1271</v>
      </c>
      <c r="L127" s="564" t="s">
        <v>1319</v>
      </c>
    </row>
    <row r="128" ht="27" spans="1:10">
      <c r="A128" s="568"/>
      <c r="B128" s="568">
        <v>124</v>
      </c>
      <c r="C128" s="568" t="s">
        <v>1320</v>
      </c>
      <c r="D128" s="569" t="s">
        <v>1321</v>
      </c>
      <c r="E128" s="576" t="s">
        <v>10</v>
      </c>
      <c r="F128" s="579">
        <v>3970</v>
      </c>
      <c r="G128" s="579">
        <v>2021</v>
      </c>
      <c r="H128" s="579">
        <v>2021</v>
      </c>
      <c r="I128" s="579" t="s">
        <v>243</v>
      </c>
      <c r="J128" s="568" t="s">
        <v>54</v>
      </c>
    </row>
    <row r="129" ht="67.5" spans="1:10">
      <c r="A129" s="568"/>
      <c r="B129" s="568">
        <v>125</v>
      </c>
      <c r="C129" s="568" t="s">
        <v>1322</v>
      </c>
      <c r="D129" s="569" t="s">
        <v>1323</v>
      </c>
      <c r="E129" s="576" t="s">
        <v>10</v>
      </c>
      <c r="F129" s="579">
        <v>16515</v>
      </c>
      <c r="G129" s="579">
        <v>2021</v>
      </c>
      <c r="H129" s="579">
        <v>2022</v>
      </c>
      <c r="I129" s="579" t="s">
        <v>37</v>
      </c>
      <c r="J129" s="568" t="s">
        <v>38</v>
      </c>
    </row>
    <row r="130" ht="54" spans="1:10">
      <c r="A130" s="568"/>
      <c r="B130" s="568">
        <v>126</v>
      </c>
      <c r="C130" s="568" t="s">
        <v>362</v>
      </c>
      <c r="D130" s="569" t="s">
        <v>1324</v>
      </c>
      <c r="E130" s="576" t="s">
        <v>10</v>
      </c>
      <c r="F130" s="576">
        <v>252900</v>
      </c>
      <c r="G130" s="568">
        <v>2021</v>
      </c>
      <c r="H130" s="568">
        <v>2025</v>
      </c>
      <c r="I130" s="568" t="s">
        <v>247</v>
      </c>
      <c r="J130" s="568" t="s">
        <v>248</v>
      </c>
    </row>
    <row r="131" ht="40.5" spans="1:12">
      <c r="A131" s="568"/>
      <c r="B131" s="568">
        <v>127</v>
      </c>
      <c r="C131" s="568" t="s">
        <v>1325</v>
      </c>
      <c r="D131" s="569" t="s">
        <v>1326</v>
      </c>
      <c r="E131" s="576" t="s">
        <v>85</v>
      </c>
      <c r="F131" s="579">
        <v>13812</v>
      </c>
      <c r="G131" s="796">
        <v>2021</v>
      </c>
      <c r="H131" s="796">
        <v>2021</v>
      </c>
      <c r="I131" s="608" t="s">
        <v>262</v>
      </c>
      <c r="J131" s="568" t="s">
        <v>264</v>
      </c>
      <c r="K131" s="560" t="s">
        <v>1327</v>
      </c>
      <c r="L131" s="564" t="s">
        <v>1328</v>
      </c>
    </row>
    <row r="132" ht="40.5" spans="1:10">
      <c r="A132" s="568"/>
      <c r="B132" s="568">
        <v>128</v>
      </c>
      <c r="C132" s="568"/>
      <c r="D132" s="569" t="s">
        <v>1329</v>
      </c>
      <c r="E132" s="576" t="s">
        <v>10</v>
      </c>
      <c r="F132" s="599">
        <v>154000</v>
      </c>
      <c r="G132" s="584">
        <v>2023.3</v>
      </c>
      <c r="H132" s="597">
        <v>2025.12</v>
      </c>
      <c r="I132" s="608"/>
      <c r="J132" s="568"/>
    </row>
    <row r="133" ht="54" spans="1:12">
      <c r="A133" s="568"/>
      <c r="B133" s="568">
        <v>129</v>
      </c>
      <c r="C133" s="568" t="s">
        <v>1330</v>
      </c>
      <c r="D133" s="600" t="s">
        <v>1331</v>
      </c>
      <c r="E133" s="576" t="s">
        <v>10</v>
      </c>
      <c r="F133" s="599">
        <v>9460</v>
      </c>
      <c r="G133" s="601">
        <v>2020.12</v>
      </c>
      <c r="H133" s="597">
        <v>2022.12</v>
      </c>
      <c r="I133" s="805" t="s">
        <v>1332</v>
      </c>
      <c r="J133" s="588" t="s">
        <v>273</v>
      </c>
      <c r="K133" s="560" t="s">
        <v>366</v>
      </c>
      <c r="L133" s="564" t="s">
        <v>988</v>
      </c>
    </row>
    <row r="134" ht="67.5" spans="1:12">
      <c r="A134" s="568"/>
      <c r="B134" s="568">
        <v>130</v>
      </c>
      <c r="C134" s="738" t="s">
        <v>367</v>
      </c>
      <c r="D134" s="764" t="s">
        <v>1333</v>
      </c>
      <c r="E134" s="576" t="s">
        <v>10</v>
      </c>
      <c r="F134" s="576">
        <v>21200</v>
      </c>
      <c r="G134" s="579" t="s">
        <v>21</v>
      </c>
      <c r="H134" s="579" t="s">
        <v>21</v>
      </c>
      <c r="I134" s="568" t="s">
        <v>277</v>
      </c>
      <c r="J134" s="568" t="s">
        <v>278</v>
      </c>
      <c r="K134" s="560" t="s">
        <v>1291</v>
      </c>
      <c r="L134" s="564" t="s">
        <v>988</v>
      </c>
    </row>
    <row r="135" ht="27" spans="1:10">
      <c r="A135" s="568" t="s">
        <v>393</v>
      </c>
      <c r="B135" s="568">
        <v>131</v>
      </c>
      <c r="C135" s="568" t="s">
        <v>394</v>
      </c>
      <c r="D135" s="569" t="s">
        <v>395</v>
      </c>
      <c r="E135" s="576" t="s">
        <v>10</v>
      </c>
      <c r="F135" s="568">
        <v>334100</v>
      </c>
      <c r="G135" s="579">
        <v>2020.5</v>
      </c>
      <c r="H135" s="579">
        <v>2022.6</v>
      </c>
      <c r="I135" s="568" t="s">
        <v>137</v>
      </c>
      <c r="J135" s="568" t="s">
        <v>121</v>
      </c>
    </row>
    <row r="136" ht="40.5" spans="1:10">
      <c r="A136" s="568"/>
      <c r="B136" s="568">
        <v>132</v>
      </c>
      <c r="C136" s="568" t="s">
        <v>396</v>
      </c>
      <c r="D136" s="569" t="s">
        <v>397</v>
      </c>
      <c r="E136" s="568" t="s">
        <v>10</v>
      </c>
      <c r="F136" s="575">
        <v>30000</v>
      </c>
      <c r="G136" s="588" t="s">
        <v>21</v>
      </c>
      <c r="H136" s="588" t="s">
        <v>21</v>
      </c>
      <c r="I136" s="609" t="s">
        <v>398</v>
      </c>
      <c r="J136" s="568" t="s">
        <v>54</v>
      </c>
    </row>
    <row r="137" ht="27" spans="1:10">
      <c r="A137" s="568"/>
      <c r="B137" s="568">
        <v>133</v>
      </c>
      <c r="C137" s="568" t="s">
        <v>399</v>
      </c>
      <c r="D137" s="569" t="s">
        <v>400</v>
      </c>
      <c r="E137" s="568" t="s">
        <v>10</v>
      </c>
      <c r="F137" s="576">
        <v>55476</v>
      </c>
      <c r="G137" s="568" t="s">
        <v>401</v>
      </c>
      <c r="H137" s="579">
        <v>2022.6</v>
      </c>
      <c r="I137" s="568" t="s">
        <v>232</v>
      </c>
      <c r="J137" s="568" t="s">
        <v>24</v>
      </c>
    </row>
    <row r="138" ht="27" spans="1:10">
      <c r="A138" s="568"/>
      <c r="B138" s="568">
        <v>134</v>
      </c>
      <c r="C138" s="588" t="s">
        <v>403</v>
      </c>
      <c r="D138" s="602" t="s">
        <v>404</v>
      </c>
      <c r="E138" s="568" t="s">
        <v>10</v>
      </c>
      <c r="F138" s="603">
        <v>24940</v>
      </c>
      <c r="G138" s="601">
        <v>2020.12</v>
      </c>
      <c r="H138" s="601">
        <v>2022.12</v>
      </c>
      <c r="I138" s="610" t="s">
        <v>366</v>
      </c>
      <c r="J138" s="588" t="s">
        <v>273</v>
      </c>
    </row>
    <row r="139" ht="81" spans="1:10">
      <c r="A139" s="568" t="s">
        <v>425</v>
      </c>
      <c r="B139" s="568">
        <v>135</v>
      </c>
      <c r="C139" s="588" t="s">
        <v>1334</v>
      </c>
      <c r="D139" s="573" t="s">
        <v>1335</v>
      </c>
      <c r="E139" s="568" t="s">
        <v>10</v>
      </c>
      <c r="F139" s="575">
        <v>5000</v>
      </c>
      <c r="G139" s="568">
        <v>2021.1</v>
      </c>
      <c r="H139" s="604" t="s">
        <v>212</v>
      </c>
      <c r="I139" s="568" t="s">
        <v>428</v>
      </c>
      <c r="J139" s="588" t="s">
        <v>1336</v>
      </c>
    </row>
    <row r="140" ht="54" spans="1:12">
      <c r="A140" s="568"/>
      <c r="B140" s="568">
        <v>136</v>
      </c>
      <c r="C140" s="588"/>
      <c r="D140" s="573" t="s">
        <v>1337</v>
      </c>
      <c r="E140" s="568" t="s">
        <v>11</v>
      </c>
      <c r="F140" s="576" t="s">
        <v>21</v>
      </c>
      <c r="G140" s="568">
        <v>2021</v>
      </c>
      <c r="H140" s="604" t="s">
        <v>1105</v>
      </c>
      <c r="I140" s="568" t="s">
        <v>1338</v>
      </c>
      <c r="J140" s="588" t="s">
        <v>1303</v>
      </c>
      <c r="K140" s="560" t="s">
        <v>1241</v>
      </c>
      <c r="L140" s="806" t="s">
        <v>1339</v>
      </c>
    </row>
    <row r="141" ht="27" spans="1:10">
      <c r="A141" s="568"/>
      <c r="B141" s="568">
        <v>137</v>
      </c>
      <c r="C141" s="568" t="s">
        <v>1340</v>
      </c>
      <c r="D141" s="569" t="s">
        <v>1341</v>
      </c>
      <c r="E141" s="568" t="s">
        <v>10</v>
      </c>
      <c r="F141" s="575">
        <v>1000</v>
      </c>
      <c r="G141" s="568">
        <v>2021</v>
      </c>
      <c r="H141" s="568">
        <v>2021</v>
      </c>
      <c r="I141" s="568" t="s">
        <v>232</v>
      </c>
      <c r="J141" s="588" t="s">
        <v>24</v>
      </c>
    </row>
    <row r="142" ht="54" spans="1:10">
      <c r="A142" s="568"/>
      <c r="B142" s="568">
        <v>138</v>
      </c>
      <c r="C142" s="568" t="s">
        <v>1342</v>
      </c>
      <c r="D142" s="569" t="s">
        <v>1343</v>
      </c>
      <c r="E142" s="568" t="s">
        <v>10</v>
      </c>
      <c r="F142" s="575">
        <v>1800</v>
      </c>
      <c r="G142" s="568">
        <v>2021</v>
      </c>
      <c r="H142" s="568">
        <v>2021</v>
      </c>
      <c r="I142" s="568" t="s">
        <v>243</v>
      </c>
      <c r="J142" s="588" t="s">
        <v>54</v>
      </c>
    </row>
    <row r="143" ht="54" spans="1:10">
      <c r="A143" s="568"/>
      <c r="B143" s="568">
        <v>139</v>
      </c>
      <c r="C143" s="568" t="s">
        <v>1344</v>
      </c>
      <c r="D143" s="569" t="s">
        <v>1345</v>
      </c>
      <c r="E143" s="568" t="s">
        <v>10</v>
      </c>
      <c r="F143" s="575">
        <v>166</v>
      </c>
      <c r="G143" s="568">
        <v>2021</v>
      </c>
      <c r="H143" s="568">
        <v>2021</v>
      </c>
      <c r="I143" s="568" t="s">
        <v>247</v>
      </c>
      <c r="J143" s="588" t="s">
        <v>248</v>
      </c>
    </row>
    <row r="144" ht="27" spans="1:10">
      <c r="A144" s="568"/>
      <c r="B144" s="568">
        <v>140</v>
      </c>
      <c r="C144" s="568" t="s">
        <v>1346</v>
      </c>
      <c r="D144" s="569" t="s">
        <v>1347</v>
      </c>
      <c r="E144" s="568" t="s">
        <v>10</v>
      </c>
      <c r="F144" s="575">
        <v>500</v>
      </c>
      <c r="G144" s="568">
        <v>2021</v>
      </c>
      <c r="H144" s="568">
        <v>2021</v>
      </c>
      <c r="I144" s="568" t="s">
        <v>277</v>
      </c>
      <c r="J144" s="588" t="s">
        <v>278</v>
      </c>
    </row>
    <row r="145" ht="40.5" spans="1:10">
      <c r="A145" s="568" t="s">
        <v>435</v>
      </c>
      <c r="B145" s="568">
        <v>141</v>
      </c>
      <c r="C145" s="568" t="s">
        <v>1348</v>
      </c>
      <c r="D145" s="569" t="s">
        <v>1349</v>
      </c>
      <c r="E145" s="568" t="s">
        <v>85</v>
      </c>
      <c r="F145" s="575">
        <v>700</v>
      </c>
      <c r="G145" s="568">
        <v>2021</v>
      </c>
      <c r="H145" s="568">
        <v>2021</v>
      </c>
      <c r="I145" s="568" t="s">
        <v>170</v>
      </c>
      <c r="J145" s="568" t="s">
        <v>47</v>
      </c>
    </row>
    <row r="146" ht="81" spans="1:10">
      <c r="A146" s="568"/>
      <c r="B146" s="568">
        <v>142</v>
      </c>
      <c r="C146" s="568"/>
      <c r="D146" s="569" t="s">
        <v>1350</v>
      </c>
      <c r="E146" s="568" t="s">
        <v>10</v>
      </c>
      <c r="F146" s="575">
        <v>74042.2</v>
      </c>
      <c r="G146" s="568">
        <v>2021.1</v>
      </c>
      <c r="H146" s="568" t="s">
        <v>21</v>
      </c>
      <c r="I146" s="612" t="s">
        <v>1351</v>
      </c>
      <c r="J146" s="588" t="s">
        <v>1303</v>
      </c>
    </row>
    <row r="147" ht="40.5" spans="1:10">
      <c r="A147" s="568"/>
      <c r="B147" s="568">
        <v>143</v>
      </c>
      <c r="C147" s="568"/>
      <c r="D147" s="569" t="s">
        <v>1352</v>
      </c>
      <c r="E147" s="568" t="s">
        <v>11</v>
      </c>
      <c r="F147" s="576" t="s">
        <v>21</v>
      </c>
      <c r="G147" s="568">
        <v>2021</v>
      </c>
      <c r="H147" s="568" t="s">
        <v>21</v>
      </c>
      <c r="I147" s="568" t="s">
        <v>1353</v>
      </c>
      <c r="J147" s="588" t="s">
        <v>1303</v>
      </c>
    </row>
    <row r="148" ht="40.5" spans="1:10">
      <c r="A148" s="568"/>
      <c r="B148" s="568">
        <v>144</v>
      </c>
      <c r="C148" s="568" t="s">
        <v>1354</v>
      </c>
      <c r="D148" s="569" t="s">
        <v>1355</v>
      </c>
      <c r="E148" s="568" t="s">
        <v>10</v>
      </c>
      <c r="F148" s="575">
        <v>657</v>
      </c>
      <c r="G148" s="575">
        <v>2020</v>
      </c>
      <c r="H148" s="575">
        <v>2021</v>
      </c>
      <c r="I148" s="576" t="s">
        <v>137</v>
      </c>
      <c r="J148" s="568" t="s">
        <v>1313</v>
      </c>
    </row>
    <row r="149" ht="40.5" spans="1:12">
      <c r="A149" s="568"/>
      <c r="B149" s="568">
        <v>145</v>
      </c>
      <c r="C149" s="568" t="s">
        <v>1356</v>
      </c>
      <c r="D149" s="764" t="s">
        <v>1357</v>
      </c>
      <c r="E149" s="568" t="s">
        <v>10</v>
      </c>
      <c r="F149" s="802">
        <v>19880</v>
      </c>
      <c r="G149" s="803">
        <v>2021.3</v>
      </c>
      <c r="H149" s="803">
        <v>2022.12</v>
      </c>
      <c r="I149" s="568" t="s">
        <v>149</v>
      </c>
      <c r="J149" s="568" t="s">
        <v>34</v>
      </c>
      <c r="K149" s="560" t="s">
        <v>1275</v>
      </c>
      <c r="L149" s="564" t="s">
        <v>1358</v>
      </c>
    </row>
    <row r="150" ht="40.5" spans="1:10">
      <c r="A150" s="568"/>
      <c r="B150" s="568">
        <v>146</v>
      </c>
      <c r="C150" s="568" t="s">
        <v>1359</v>
      </c>
      <c r="D150" s="569" t="s">
        <v>1360</v>
      </c>
      <c r="E150" s="568" t="s">
        <v>10</v>
      </c>
      <c r="F150" s="575">
        <v>2850</v>
      </c>
      <c r="G150" s="568">
        <v>2021</v>
      </c>
      <c r="H150" s="568">
        <v>2021</v>
      </c>
      <c r="I150" s="568" t="s">
        <v>247</v>
      </c>
      <c r="J150" s="568" t="s">
        <v>248</v>
      </c>
    </row>
    <row r="151" ht="94.5" spans="1:12">
      <c r="A151" s="568"/>
      <c r="B151" s="568">
        <v>147</v>
      </c>
      <c r="C151" s="568" t="s">
        <v>1361</v>
      </c>
      <c r="D151" s="764" t="s">
        <v>1362</v>
      </c>
      <c r="E151" s="568" t="s">
        <v>10</v>
      </c>
      <c r="F151" s="795">
        <v>878</v>
      </c>
      <c r="G151" s="568">
        <v>2019</v>
      </c>
      <c r="H151" s="568">
        <v>2021</v>
      </c>
      <c r="I151" s="576" t="s">
        <v>272</v>
      </c>
      <c r="J151" s="568" t="s">
        <v>273</v>
      </c>
      <c r="K151" s="560" t="s">
        <v>366</v>
      </c>
      <c r="L151" s="564" t="s">
        <v>988</v>
      </c>
    </row>
    <row r="152" ht="54" spans="1:12">
      <c r="A152" s="568"/>
      <c r="B152" s="568">
        <v>148</v>
      </c>
      <c r="C152" s="568" t="s">
        <v>1363</v>
      </c>
      <c r="D152" s="804" t="s">
        <v>1364</v>
      </c>
      <c r="E152" s="568" t="s">
        <v>10</v>
      </c>
      <c r="F152" s="797">
        <v>7972</v>
      </c>
      <c r="G152" s="568">
        <v>2021</v>
      </c>
      <c r="H152" s="579" t="s">
        <v>21</v>
      </c>
      <c r="I152" s="568" t="s">
        <v>277</v>
      </c>
      <c r="J152" s="579" t="s">
        <v>278</v>
      </c>
      <c r="K152" s="560" t="s">
        <v>1291</v>
      </c>
      <c r="L152" s="564" t="s">
        <v>988</v>
      </c>
    </row>
    <row r="153" s="559" customFormat="1" ht="27" spans="1:12">
      <c r="A153" s="568"/>
      <c r="B153" s="568">
        <v>149</v>
      </c>
      <c r="C153" s="568" t="s">
        <v>1365</v>
      </c>
      <c r="D153" s="569" t="s">
        <v>444</v>
      </c>
      <c r="E153" s="568" t="s">
        <v>10</v>
      </c>
      <c r="F153" s="576">
        <v>800</v>
      </c>
      <c r="G153" s="604" t="s">
        <v>192</v>
      </c>
      <c r="H153" s="568">
        <v>2021</v>
      </c>
      <c r="I153" s="568" t="s">
        <v>37</v>
      </c>
      <c r="J153" s="568" t="s">
        <v>38</v>
      </c>
      <c r="K153" s="560"/>
      <c r="L153" s="564"/>
    </row>
    <row r="154" s="558" customFormat="1" ht="148.5" spans="1:12">
      <c r="A154" s="568"/>
      <c r="B154" s="568">
        <v>150</v>
      </c>
      <c r="C154" s="568" t="s">
        <v>1366</v>
      </c>
      <c r="D154" s="764" t="s">
        <v>1367</v>
      </c>
      <c r="E154" s="568" t="s">
        <v>10</v>
      </c>
      <c r="F154" s="576">
        <v>6628</v>
      </c>
      <c r="G154" s="738">
        <v>2021</v>
      </c>
      <c r="H154" s="738">
        <v>2021</v>
      </c>
      <c r="I154" s="568" t="s">
        <v>264</v>
      </c>
      <c r="J154" s="568" t="s">
        <v>264</v>
      </c>
      <c r="K154" s="560" t="s">
        <v>1327</v>
      </c>
      <c r="L154" s="564" t="s">
        <v>1368</v>
      </c>
    </row>
    <row r="155" s="558" customFormat="1" ht="40.5" spans="1:12">
      <c r="A155" s="568"/>
      <c r="B155" s="568">
        <v>151</v>
      </c>
      <c r="C155" s="568" t="s">
        <v>1369</v>
      </c>
      <c r="D155" s="569" t="s">
        <v>1370</v>
      </c>
      <c r="E155" s="568" t="s">
        <v>10</v>
      </c>
      <c r="F155" s="576">
        <v>2301</v>
      </c>
      <c r="G155" s="568">
        <v>2021</v>
      </c>
      <c r="H155" s="568">
        <v>2023</v>
      </c>
      <c r="I155" s="589" t="s">
        <v>219</v>
      </c>
      <c r="J155" s="568" t="s">
        <v>110</v>
      </c>
      <c r="L155" s="598"/>
    </row>
    <row r="156" s="558" customFormat="1" ht="54" spans="1:12">
      <c r="A156" s="568"/>
      <c r="B156" s="568">
        <v>152</v>
      </c>
      <c r="C156" s="568" t="s">
        <v>1371</v>
      </c>
      <c r="D156" s="569" t="s">
        <v>1372</v>
      </c>
      <c r="E156" s="568" t="s">
        <v>10</v>
      </c>
      <c r="F156" s="576">
        <v>575</v>
      </c>
      <c r="G156" s="568">
        <v>2020</v>
      </c>
      <c r="H156" s="568">
        <v>2021</v>
      </c>
      <c r="I156" s="568" t="s">
        <v>232</v>
      </c>
      <c r="J156" s="568" t="s">
        <v>24</v>
      </c>
      <c r="L156" s="598"/>
    </row>
    <row r="157" s="558" customFormat="1" ht="67.5" spans="1:12">
      <c r="A157" s="568" t="s">
        <v>456</v>
      </c>
      <c r="B157" s="568">
        <v>153</v>
      </c>
      <c r="C157" s="568" t="s">
        <v>1373</v>
      </c>
      <c r="D157" s="569" t="s">
        <v>1374</v>
      </c>
      <c r="E157" s="568" t="s">
        <v>11</v>
      </c>
      <c r="F157" s="576" t="s">
        <v>21</v>
      </c>
      <c r="G157" s="568">
        <v>2021</v>
      </c>
      <c r="H157" s="568">
        <v>2025</v>
      </c>
      <c r="I157" s="568" t="s">
        <v>1375</v>
      </c>
      <c r="J157" s="588" t="s">
        <v>1303</v>
      </c>
      <c r="K157" s="560" t="s">
        <v>1241</v>
      </c>
      <c r="L157" s="806" t="s">
        <v>1376</v>
      </c>
    </row>
    <row r="158" s="558" customFormat="1" ht="40.5" spans="1:12">
      <c r="A158" s="568"/>
      <c r="B158" s="568">
        <v>154</v>
      </c>
      <c r="C158" s="568" t="s">
        <v>1377</v>
      </c>
      <c r="D158" s="569" t="s">
        <v>1378</v>
      </c>
      <c r="E158" s="568" t="s">
        <v>10</v>
      </c>
      <c r="F158" s="575">
        <v>750</v>
      </c>
      <c r="G158" s="568">
        <v>2021</v>
      </c>
      <c r="H158" s="568">
        <v>2021</v>
      </c>
      <c r="I158" s="589" t="s">
        <v>219</v>
      </c>
      <c r="J158" s="568" t="s">
        <v>110</v>
      </c>
      <c r="L158" s="598"/>
    </row>
    <row r="159" s="558" customFormat="1" ht="81" spans="1:12">
      <c r="A159" s="568"/>
      <c r="B159" s="568">
        <v>155</v>
      </c>
      <c r="C159" s="568" t="s">
        <v>1379</v>
      </c>
      <c r="D159" s="569" t="s">
        <v>1380</v>
      </c>
      <c r="E159" s="568" t="s">
        <v>10</v>
      </c>
      <c r="F159" s="568">
        <v>6313</v>
      </c>
      <c r="G159" s="568">
        <v>2020</v>
      </c>
      <c r="H159" s="568">
        <v>2022</v>
      </c>
      <c r="I159" s="568" t="s">
        <v>243</v>
      </c>
      <c r="J159" s="568" t="s">
        <v>54</v>
      </c>
      <c r="K159" s="560"/>
      <c r="L159" s="564"/>
    </row>
    <row r="160" ht="27" spans="1:12">
      <c r="A160" s="568"/>
      <c r="B160" s="568">
        <v>156</v>
      </c>
      <c r="C160" s="568" t="s">
        <v>1381</v>
      </c>
      <c r="D160" s="569" t="s">
        <v>1382</v>
      </c>
      <c r="E160" s="568" t="s">
        <v>10</v>
      </c>
      <c r="F160" s="568">
        <v>500</v>
      </c>
      <c r="G160" s="738">
        <v>2021.7</v>
      </c>
      <c r="H160" s="738">
        <v>2021.12</v>
      </c>
      <c r="I160" s="568" t="s">
        <v>149</v>
      </c>
      <c r="J160" s="568" t="s">
        <v>34</v>
      </c>
      <c r="K160" s="560" t="s">
        <v>1275</v>
      </c>
      <c r="L160" s="564" t="s">
        <v>988</v>
      </c>
    </row>
    <row r="161" s="558" customFormat="1" ht="81" spans="1:12">
      <c r="A161" s="568"/>
      <c r="B161" s="568">
        <v>157</v>
      </c>
      <c r="C161" s="568" t="s">
        <v>1383</v>
      </c>
      <c r="D161" s="569" t="s">
        <v>1384</v>
      </c>
      <c r="E161" s="568" t="s">
        <v>10</v>
      </c>
      <c r="F161" s="570">
        <v>6016</v>
      </c>
      <c r="G161" s="568">
        <v>2021</v>
      </c>
      <c r="H161" s="568">
        <v>2021</v>
      </c>
      <c r="I161" s="568" t="s">
        <v>262</v>
      </c>
      <c r="J161" s="568" t="s">
        <v>264</v>
      </c>
      <c r="K161" s="560"/>
      <c r="L161" s="564"/>
    </row>
    <row r="162" s="558" customFormat="1" ht="27" spans="1:12">
      <c r="A162" s="568"/>
      <c r="B162" s="568">
        <v>158</v>
      </c>
      <c r="C162" s="568" t="s">
        <v>1385</v>
      </c>
      <c r="D162" s="569" t="s">
        <v>1386</v>
      </c>
      <c r="E162" s="568" t="s">
        <v>10</v>
      </c>
      <c r="F162" s="568">
        <v>1000</v>
      </c>
      <c r="G162" s="568">
        <v>2021</v>
      </c>
      <c r="H162" s="568">
        <v>2021</v>
      </c>
      <c r="I162" s="568" t="s">
        <v>277</v>
      </c>
      <c r="J162" s="568" t="s">
        <v>278</v>
      </c>
      <c r="K162" s="560"/>
      <c r="L162" s="564"/>
    </row>
    <row r="163" s="560" customFormat="1" ht="27" spans="1:12">
      <c r="A163" s="568"/>
      <c r="B163" s="568">
        <v>159</v>
      </c>
      <c r="C163" s="592" t="s">
        <v>1159</v>
      </c>
      <c r="D163" s="593" t="s">
        <v>1160</v>
      </c>
      <c r="E163" s="568" t="s">
        <v>10</v>
      </c>
      <c r="F163" s="576">
        <v>500</v>
      </c>
      <c r="G163" s="568">
        <v>2021.4</v>
      </c>
      <c r="H163" s="568">
        <v>2021.9</v>
      </c>
      <c r="I163" s="568" t="s">
        <v>137</v>
      </c>
      <c r="J163" s="570" t="s">
        <v>121</v>
      </c>
      <c r="L163" s="564"/>
    </row>
    <row r="164" s="560" customFormat="1" ht="27" spans="1:12">
      <c r="A164" s="568"/>
      <c r="B164" s="568">
        <v>160</v>
      </c>
      <c r="C164" s="568" t="s">
        <v>1166</v>
      </c>
      <c r="D164" s="569" t="s">
        <v>1167</v>
      </c>
      <c r="E164" s="568" t="s">
        <v>10</v>
      </c>
      <c r="F164" s="576">
        <v>1800</v>
      </c>
      <c r="G164" s="579" t="s">
        <v>21</v>
      </c>
      <c r="H164" s="579" t="s">
        <v>21</v>
      </c>
      <c r="I164" s="568" t="s">
        <v>277</v>
      </c>
      <c r="J164" s="568" t="s">
        <v>278</v>
      </c>
      <c r="L164" s="564"/>
    </row>
    <row r="165" ht="67.5" spans="1:10">
      <c r="A165" s="568"/>
      <c r="B165" s="568">
        <v>161</v>
      </c>
      <c r="C165" s="568" t="s">
        <v>1387</v>
      </c>
      <c r="D165" s="569" t="s">
        <v>1388</v>
      </c>
      <c r="E165" s="568" t="s">
        <v>10</v>
      </c>
      <c r="F165" s="568">
        <v>3000</v>
      </c>
      <c r="G165" s="568">
        <v>2021</v>
      </c>
      <c r="H165" s="568">
        <v>2021</v>
      </c>
      <c r="I165" s="568" t="s">
        <v>137</v>
      </c>
      <c r="J165" s="568" t="s">
        <v>1313</v>
      </c>
    </row>
    <row r="166" spans="1:10">
      <c r="A166" s="566" t="s">
        <v>1389</v>
      </c>
      <c r="B166" s="566"/>
      <c r="C166" s="566"/>
      <c r="D166" s="566"/>
      <c r="E166" s="566"/>
      <c r="F166" s="566"/>
      <c r="G166" s="566"/>
      <c r="H166" s="566"/>
      <c r="I166" s="566"/>
      <c r="J166" s="566"/>
    </row>
    <row r="167" spans="1:10">
      <c r="A167" s="566" t="str">
        <f>项目库统计汇总表0!A5</f>
        <v>1、园林绿化（合计项目106项，总投资262.17亿元；其中新建项目51项，总投资72.62亿元；续建项目29项，总投资63.65亿元；谋划项目26项，总投资125.89亿元。）</v>
      </c>
      <c r="B167" s="566"/>
      <c r="C167" s="566"/>
      <c r="D167" s="566"/>
      <c r="E167" s="566"/>
      <c r="F167" s="566"/>
      <c r="G167" s="566"/>
      <c r="H167" s="566"/>
      <c r="I167" s="566"/>
      <c r="J167" s="566"/>
    </row>
    <row r="168" ht="40.5" spans="1:10">
      <c r="A168" s="568" t="s">
        <v>476</v>
      </c>
      <c r="B168" s="568">
        <f>B165+1</f>
        <v>162</v>
      </c>
      <c r="C168" s="568" t="s">
        <v>477</v>
      </c>
      <c r="D168" s="569" t="s">
        <v>478</v>
      </c>
      <c r="E168" s="568" t="s">
        <v>85</v>
      </c>
      <c r="F168" s="605">
        <v>150000</v>
      </c>
      <c r="G168" s="605">
        <v>2012</v>
      </c>
      <c r="H168" s="579">
        <v>2022</v>
      </c>
      <c r="I168" s="589" t="s">
        <v>219</v>
      </c>
      <c r="J168" s="568" t="s">
        <v>110</v>
      </c>
    </row>
    <row r="169" ht="40.5" spans="1:10">
      <c r="A169" s="568"/>
      <c r="B169" s="568">
        <f t="shared" ref="B169:B184" si="0">B168+1</f>
        <v>163</v>
      </c>
      <c r="C169" s="568" t="s">
        <v>1390</v>
      </c>
      <c r="D169" s="569" t="s">
        <v>1391</v>
      </c>
      <c r="E169" s="568" t="s">
        <v>85</v>
      </c>
      <c r="F169" s="605">
        <v>4000</v>
      </c>
      <c r="G169" s="605">
        <v>2020</v>
      </c>
      <c r="H169" s="579">
        <v>2021</v>
      </c>
      <c r="I169" s="568" t="s">
        <v>1392</v>
      </c>
      <c r="J169" s="568" t="s">
        <v>24</v>
      </c>
    </row>
    <row r="170" ht="40.5" spans="1:12">
      <c r="A170" s="568" t="s">
        <v>480</v>
      </c>
      <c r="B170" s="568">
        <f t="shared" si="0"/>
        <v>164</v>
      </c>
      <c r="C170" s="579" t="s">
        <v>481</v>
      </c>
      <c r="D170" s="573" t="s">
        <v>482</v>
      </c>
      <c r="E170" s="568" t="s">
        <v>10</v>
      </c>
      <c r="F170" s="579">
        <v>8000</v>
      </c>
      <c r="G170" s="732" t="s">
        <v>21</v>
      </c>
      <c r="H170" s="803" t="s">
        <v>21</v>
      </c>
      <c r="I170" s="568" t="s">
        <v>277</v>
      </c>
      <c r="J170" s="568" t="s">
        <v>278</v>
      </c>
      <c r="K170" s="560" t="s">
        <v>1291</v>
      </c>
      <c r="L170" s="564" t="s">
        <v>988</v>
      </c>
    </row>
    <row r="171" ht="27" spans="1:10">
      <c r="A171" s="568"/>
      <c r="B171" s="568">
        <f t="shared" si="0"/>
        <v>165</v>
      </c>
      <c r="C171" s="568" t="s">
        <v>485</v>
      </c>
      <c r="D171" s="569" t="s">
        <v>1393</v>
      </c>
      <c r="E171" s="568" t="s">
        <v>10</v>
      </c>
      <c r="F171" s="579">
        <v>309</v>
      </c>
      <c r="G171" s="579" t="s">
        <v>21</v>
      </c>
      <c r="H171" s="579" t="s">
        <v>21</v>
      </c>
      <c r="I171" s="568" t="s">
        <v>37</v>
      </c>
      <c r="J171" s="568" t="s">
        <v>38</v>
      </c>
    </row>
    <row r="172" ht="27" spans="1:12">
      <c r="A172" s="568"/>
      <c r="B172" s="568">
        <f t="shared" si="0"/>
        <v>166</v>
      </c>
      <c r="C172" s="568" t="s">
        <v>487</v>
      </c>
      <c r="D172" s="569" t="s">
        <v>488</v>
      </c>
      <c r="E172" s="568" t="s">
        <v>10</v>
      </c>
      <c r="F172" s="579">
        <v>14000</v>
      </c>
      <c r="G172" s="796">
        <v>2021</v>
      </c>
      <c r="H172" s="579">
        <v>2023</v>
      </c>
      <c r="I172" s="568" t="s">
        <v>149</v>
      </c>
      <c r="J172" s="568" t="s">
        <v>34</v>
      </c>
      <c r="K172" s="560" t="s">
        <v>1275</v>
      </c>
      <c r="L172" s="564" t="s">
        <v>988</v>
      </c>
    </row>
    <row r="173" ht="27" spans="1:10">
      <c r="A173" s="568"/>
      <c r="B173" s="568">
        <f t="shared" si="0"/>
        <v>167</v>
      </c>
      <c r="C173" s="568" t="s">
        <v>489</v>
      </c>
      <c r="D173" s="569" t="s">
        <v>490</v>
      </c>
      <c r="E173" s="568" t="s">
        <v>10</v>
      </c>
      <c r="F173" s="583">
        <v>13171</v>
      </c>
      <c r="G173" s="583">
        <v>2024</v>
      </c>
      <c r="H173" s="597">
        <v>2025</v>
      </c>
      <c r="I173" s="568" t="s">
        <v>262</v>
      </c>
      <c r="J173" s="568" t="s">
        <v>264</v>
      </c>
    </row>
    <row r="174" ht="27" spans="1:10">
      <c r="A174" s="568"/>
      <c r="B174" s="568">
        <f t="shared" si="0"/>
        <v>168</v>
      </c>
      <c r="C174" s="568" t="s">
        <v>491</v>
      </c>
      <c r="D174" s="569" t="s">
        <v>492</v>
      </c>
      <c r="E174" s="568" t="s">
        <v>10</v>
      </c>
      <c r="F174" s="583">
        <v>2000</v>
      </c>
      <c r="G174" s="579" t="s">
        <v>21</v>
      </c>
      <c r="H174" s="579" t="s">
        <v>21</v>
      </c>
      <c r="I174" s="568" t="s">
        <v>277</v>
      </c>
      <c r="J174" s="568" t="s">
        <v>278</v>
      </c>
    </row>
    <row r="175" ht="27" spans="1:10">
      <c r="A175" s="568"/>
      <c r="B175" s="568">
        <f t="shared" si="0"/>
        <v>169</v>
      </c>
      <c r="C175" s="568" t="s">
        <v>1394</v>
      </c>
      <c r="D175" s="569" t="s">
        <v>1395</v>
      </c>
      <c r="E175" s="568" t="s">
        <v>10</v>
      </c>
      <c r="F175" s="583">
        <v>10000</v>
      </c>
      <c r="G175" s="579">
        <v>2021</v>
      </c>
      <c r="H175" s="579">
        <v>2025</v>
      </c>
      <c r="I175" s="589" t="s">
        <v>219</v>
      </c>
      <c r="J175" s="568" t="s">
        <v>110</v>
      </c>
    </row>
    <row r="176" ht="27" spans="1:12">
      <c r="A176" s="568"/>
      <c r="B176" s="568">
        <f t="shared" si="0"/>
        <v>170</v>
      </c>
      <c r="C176" s="568" t="s">
        <v>493</v>
      </c>
      <c r="D176" s="569" t="s">
        <v>494</v>
      </c>
      <c r="E176" s="568" t="s">
        <v>85</v>
      </c>
      <c r="F176" s="796" t="s">
        <v>21</v>
      </c>
      <c r="G176" s="796" t="s">
        <v>21</v>
      </c>
      <c r="H176" s="796" t="s">
        <v>21</v>
      </c>
      <c r="I176" s="589" t="s">
        <v>219</v>
      </c>
      <c r="J176" s="568" t="s">
        <v>110</v>
      </c>
      <c r="K176" s="560" t="s">
        <v>1248</v>
      </c>
      <c r="L176" s="564" t="s">
        <v>1396</v>
      </c>
    </row>
    <row r="177" ht="40.5" spans="1:10">
      <c r="A177" s="568"/>
      <c r="B177" s="568">
        <f t="shared" si="0"/>
        <v>171</v>
      </c>
      <c r="C177" s="568" t="s">
        <v>495</v>
      </c>
      <c r="D177" s="569" t="s">
        <v>496</v>
      </c>
      <c r="E177" s="568" t="s">
        <v>11</v>
      </c>
      <c r="F177" s="579" t="s">
        <v>21</v>
      </c>
      <c r="G177" s="579" t="s">
        <v>21</v>
      </c>
      <c r="H177" s="579" t="s">
        <v>21</v>
      </c>
      <c r="I177" s="568" t="s">
        <v>497</v>
      </c>
      <c r="J177" s="568" t="s">
        <v>47</v>
      </c>
    </row>
    <row r="178" ht="27" spans="1:10">
      <c r="A178" s="568"/>
      <c r="B178" s="568">
        <f t="shared" si="0"/>
        <v>172</v>
      </c>
      <c r="C178" s="568" t="s">
        <v>498</v>
      </c>
      <c r="D178" s="569" t="s">
        <v>499</v>
      </c>
      <c r="E178" s="568" t="s">
        <v>11</v>
      </c>
      <c r="F178" s="579" t="s">
        <v>21</v>
      </c>
      <c r="G178" s="579" t="s">
        <v>21</v>
      </c>
      <c r="H178" s="579" t="s">
        <v>21</v>
      </c>
      <c r="I178" s="568" t="s">
        <v>497</v>
      </c>
      <c r="J178" s="568" t="s">
        <v>47</v>
      </c>
    </row>
    <row r="179" ht="27" spans="1:10">
      <c r="A179" s="568"/>
      <c r="B179" s="568">
        <f t="shared" si="0"/>
        <v>173</v>
      </c>
      <c r="C179" s="568" t="s">
        <v>500</v>
      </c>
      <c r="D179" s="606" t="s">
        <v>501</v>
      </c>
      <c r="E179" s="568" t="s">
        <v>11</v>
      </c>
      <c r="F179" s="579" t="s">
        <v>21</v>
      </c>
      <c r="G179" s="579" t="s">
        <v>21</v>
      </c>
      <c r="H179" s="579" t="s">
        <v>21</v>
      </c>
      <c r="I179" s="572" t="s">
        <v>277</v>
      </c>
      <c r="J179" s="572" t="s">
        <v>278</v>
      </c>
    </row>
    <row r="180" ht="40.5" spans="1:10">
      <c r="A180" s="568"/>
      <c r="B180" s="568">
        <f t="shared" si="0"/>
        <v>174</v>
      </c>
      <c r="C180" s="568" t="s">
        <v>1397</v>
      </c>
      <c r="D180" s="606" t="s">
        <v>1398</v>
      </c>
      <c r="E180" s="568" t="s">
        <v>11</v>
      </c>
      <c r="F180" s="579" t="s">
        <v>21</v>
      </c>
      <c r="G180" s="579">
        <v>2021</v>
      </c>
      <c r="H180" s="579">
        <v>2025</v>
      </c>
      <c r="I180" s="572" t="s">
        <v>1399</v>
      </c>
      <c r="J180" s="572" t="s">
        <v>54</v>
      </c>
    </row>
    <row r="181" ht="27" spans="1:10">
      <c r="A181" s="568"/>
      <c r="B181" s="568">
        <f t="shared" si="0"/>
        <v>175</v>
      </c>
      <c r="C181" s="568" t="s">
        <v>502</v>
      </c>
      <c r="D181" s="569" t="s">
        <v>503</v>
      </c>
      <c r="E181" s="568" t="s">
        <v>11</v>
      </c>
      <c r="F181" s="579" t="s">
        <v>21</v>
      </c>
      <c r="G181" s="579" t="s">
        <v>21</v>
      </c>
      <c r="H181" s="579" t="s">
        <v>21</v>
      </c>
      <c r="I181" s="568" t="s">
        <v>300</v>
      </c>
      <c r="J181" s="568" t="s">
        <v>59</v>
      </c>
    </row>
    <row r="182" ht="27" spans="1:10">
      <c r="A182" s="568" t="s">
        <v>504</v>
      </c>
      <c r="B182" s="568">
        <f t="shared" si="0"/>
        <v>176</v>
      </c>
      <c r="C182" s="568" t="s">
        <v>505</v>
      </c>
      <c r="D182" s="569" t="s">
        <v>506</v>
      </c>
      <c r="E182" s="568" t="s">
        <v>10</v>
      </c>
      <c r="F182" s="579">
        <v>150000</v>
      </c>
      <c r="G182" s="579">
        <v>2021</v>
      </c>
      <c r="H182" s="579">
        <v>2025</v>
      </c>
      <c r="I182" s="568" t="s">
        <v>137</v>
      </c>
      <c r="J182" s="568" t="s">
        <v>121</v>
      </c>
    </row>
    <row r="183" ht="40.5" spans="1:10">
      <c r="A183" s="568"/>
      <c r="B183" s="568">
        <f t="shared" si="0"/>
        <v>177</v>
      </c>
      <c r="C183" s="568" t="s">
        <v>507</v>
      </c>
      <c r="D183" s="569" t="s">
        <v>508</v>
      </c>
      <c r="E183" s="568" t="s">
        <v>10</v>
      </c>
      <c r="F183" s="583">
        <v>10000</v>
      </c>
      <c r="G183" s="579">
        <v>2023</v>
      </c>
      <c r="H183" s="579">
        <v>2025</v>
      </c>
      <c r="I183" s="568" t="s">
        <v>359</v>
      </c>
      <c r="J183" s="568" t="s">
        <v>360</v>
      </c>
    </row>
    <row r="184" ht="40.5" spans="1:10">
      <c r="A184" s="568"/>
      <c r="B184" s="568">
        <f t="shared" si="0"/>
        <v>178</v>
      </c>
      <c r="C184" s="568" t="s">
        <v>509</v>
      </c>
      <c r="D184" s="569" t="s">
        <v>510</v>
      </c>
      <c r="E184" s="568" t="s">
        <v>10</v>
      </c>
      <c r="F184" s="579" t="s">
        <v>21</v>
      </c>
      <c r="G184" s="605">
        <v>2021</v>
      </c>
      <c r="H184" s="579">
        <v>2022</v>
      </c>
      <c r="I184" s="568" t="s">
        <v>479</v>
      </c>
      <c r="J184" s="568" t="s">
        <v>47</v>
      </c>
    </row>
    <row r="185" ht="27" spans="1:10">
      <c r="A185" s="568"/>
      <c r="B185" s="568"/>
      <c r="C185" s="568"/>
      <c r="D185" s="607" t="s">
        <v>511</v>
      </c>
      <c r="E185" s="568"/>
      <c r="F185" s="579" t="s">
        <v>21</v>
      </c>
      <c r="G185" s="605">
        <v>2023</v>
      </c>
      <c r="H185" s="579">
        <v>2024</v>
      </c>
      <c r="I185" s="568" t="s">
        <v>479</v>
      </c>
      <c r="J185" s="568" t="s">
        <v>47</v>
      </c>
    </row>
    <row r="186" ht="27" spans="1:10">
      <c r="A186" s="568"/>
      <c r="B186" s="568"/>
      <c r="C186" s="568"/>
      <c r="D186" s="607" t="s">
        <v>512</v>
      </c>
      <c r="E186" s="568"/>
      <c r="F186" s="579" t="s">
        <v>21</v>
      </c>
      <c r="G186" s="605">
        <v>2022</v>
      </c>
      <c r="H186" s="579">
        <v>2023</v>
      </c>
      <c r="I186" s="568" t="s">
        <v>479</v>
      </c>
      <c r="J186" s="568" t="s">
        <v>47</v>
      </c>
    </row>
    <row r="187" ht="27" spans="1:10">
      <c r="A187" s="568"/>
      <c r="B187" s="568">
        <f>B184+1</f>
        <v>179</v>
      </c>
      <c r="C187" s="568" t="s">
        <v>516</v>
      </c>
      <c r="D187" s="607" t="s">
        <v>517</v>
      </c>
      <c r="E187" s="568" t="s">
        <v>10</v>
      </c>
      <c r="F187" s="579">
        <v>2000</v>
      </c>
      <c r="G187" s="579" t="s">
        <v>21</v>
      </c>
      <c r="H187" s="579" t="s">
        <v>21</v>
      </c>
      <c r="I187" s="568" t="s">
        <v>277</v>
      </c>
      <c r="J187" s="568" t="s">
        <v>278</v>
      </c>
    </row>
    <row r="188" ht="40.5" spans="1:10">
      <c r="A188" s="568"/>
      <c r="B188" s="568">
        <f t="shared" ref="B188:B202" si="1">B187+1</f>
        <v>180</v>
      </c>
      <c r="C188" s="568" t="s">
        <v>518</v>
      </c>
      <c r="D188" s="607" t="s">
        <v>1400</v>
      </c>
      <c r="E188" s="568" t="s">
        <v>10</v>
      </c>
      <c r="F188" s="579" t="s">
        <v>21</v>
      </c>
      <c r="G188" s="579">
        <v>2021</v>
      </c>
      <c r="H188" s="579">
        <v>2025</v>
      </c>
      <c r="I188" s="568" t="s">
        <v>520</v>
      </c>
      <c r="J188" s="568" t="s">
        <v>429</v>
      </c>
    </row>
    <row r="189" ht="54" spans="1:10">
      <c r="A189" s="568"/>
      <c r="B189" s="568">
        <f t="shared" si="1"/>
        <v>181</v>
      </c>
      <c r="C189" s="568" t="s">
        <v>1401</v>
      </c>
      <c r="D189" s="569" t="s">
        <v>1402</v>
      </c>
      <c r="E189" s="568" t="s">
        <v>10</v>
      </c>
      <c r="F189" s="579">
        <v>1200</v>
      </c>
      <c r="G189" s="579">
        <v>2021</v>
      </c>
      <c r="H189" s="579">
        <v>2022</v>
      </c>
      <c r="I189" s="568" t="s">
        <v>311</v>
      </c>
      <c r="J189" s="568" t="s">
        <v>59</v>
      </c>
    </row>
    <row r="190" ht="40.5" spans="1:10">
      <c r="A190" s="568"/>
      <c r="B190" s="568">
        <f t="shared" si="1"/>
        <v>182</v>
      </c>
      <c r="C190" s="568" t="s">
        <v>1403</v>
      </c>
      <c r="D190" s="569" t="s">
        <v>1404</v>
      </c>
      <c r="E190" s="568" t="s">
        <v>10</v>
      </c>
      <c r="F190" s="579">
        <v>390</v>
      </c>
      <c r="G190" s="579">
        <v>2021</v>
      </c>
      <c r="H190" s="579">
        <v>2021</v>
      </c>
      <c r="I190" s="568" t="s">
        <v>479</v>
      </c>
      <c r="J190" s="568" t="s">
        <v>47</v>
      </c>
    </row>
    <row r="191" ht="40.5" spans="1:10">
      <c r="A191" s="568"/>
      <c r="B191" s="568">
        <f t="shared" si="1"/>
        <v>183</v>
      </c>
      <c r="C191" s="568" t="s">
        <v>1405</v>
      </c>
      <c r="D191" s="569" t="s">
        <v>1406</v>
      </c>
      <c r="E191" s="568" t="s">
        <v>10</v>
      </c>
      <c r="F191" s="568">
        <v>6500</v>
      </c>
      <c r="G191" s="568">
        <v>2021</v>
      </c>
      <c r="H191" s="579">
        <v>2021</v>
      </c>
      <c r="I191" s="568" t="s">
        <v>247</v>
      </c>
      <c r="J191" s="568" t="s">
        <v>248</v>
      </c>
    </row>
    <row r="192" ht="27" spans="1:10">
      <c r="A192" s="568"/>
      <c r="B192" s="568">
        <f t="shared" si="1"/>
        <v>184</v>
      </c>
      <c r="C192" s="568" t="s">
        <v>1407</v>
      </c>
      <c r="D192" s="569" t="s">
        <v>1408</v>
      </c>
      <c r="E192" s="568" t="s">
        <v>10</v>
      </c>
      <c r="F192" s="579">
        <v>1800</v>
      </c>
      <c r="G192" s="579">
        <v>2021</v>
      </c>
      <c r="H192" s="579">
        <v>2021</v>
      </c>
      <c r="I192" s="568" t="s">
        <v>149</v>
      </c>
      <c r="J192" s="568" t="s">
        <v>34</v>
      </c>
    </row>
    <row r="193" ht="54" spans="1:10">
      <c r="A193" s="568"/>
      <c r="B193" s="568">
        <f t="shared" si="1"/>
        <v>185</v>
      </c>
      <c r="C193" s="568" t="s">
        <v>1409</v>
      </c>
      <c r="D193" s="569" t="s">
        <v>1410</v>
      </c>
      <c r="E193" s="568" t="s">
        <v>85</v>
      </c>
      <c r="F193" s="568">
        <v>4478</v>
      </c>
      <c r="G193" s="568">
        <v>2020</v>
      </c>
      <c r="H193" s="579">
        <v>2021</v>
      </c>
      <c r="I193" s="568" t="s">
        <v>262</v>
      </c>
      <c r="J193" s="568" t="s">
        <v>264</v>
      </c>
    </row>
    <row r="194" s="692" customFormat="1" ht="27" spans="1:14">
      <c r="A194" s="739"/>
      <c r="B194" s="739">
        <f t="shared" si="1"/>
        <v>186</v>
      </c>
      <c r="C194" s="739" t="s">
        <v>1411</v>
      </c>
      <c r="D194" s="779" t="s">
        <v>1412</v>
      </c>
      <c r="E194" s="739" t="s">
        <v>85</v>
      </c>
      <c r="F194" s="742">
        <v>14000</v>
      </c>
      <c r="G194" s="742">
        <v>2020</v>
      </c>
      <c r="H194" s="742">
        <v>2023</v>
      </c>
      <c r="I194" s="739" t="s">
        <v>149</v>
      </c>
      <c r="J194" s="739" t="s">
        <v>34</v>
      </c>
      <c r="K194" s="694" t="s">
        <v>1275</v>
      </c>
      <c r="L194" s="801" t="s">
        <v>1413</v>
      </c>
      <c r="M194" s="694"/>
      <c r="N194" s="694"/>
    </row>
    <row r="195" ht="27" spans="1:10">
      <c r="A195" s="568"/>
      <c r="B195" s="568">
        <f t="shared" si="1"/>
        <v>187</v>
      </c>
      <c r="C195" s="568" t="s">
        <v>1414</v>
      </c>
      <c r="D195" s="569" t="s">
        <v>1415</v>
      </c>
      <c r="E195" s="568" t="s">
        <v>85</v>
      </c>
      <c r="F195" s="579">
        <v>10400</v>
      </c>
      <c r="G195" s="579">
        <v>2020</v>
      </c>
      <c r="H195" s="579">
        <v>2023</v>
      </c>
      <c r="I195" s="568" t="s">
        <v>37</v>
      </c>
      <c r="J195" s="568" t="s">
        <v>38</v>
      </c>
    </row>
    <row r="196" spans="1:10">
      <c r="A196" s="568"/>
      <c r="B196" s="568">
        <f t="shared" si="1"/>
        <v>188</v>
      </c>
      <c r="C196" s="568" t="s">
        <v>1416</v>
      </c>
      <c r="D196" s="569" t="s">
        <v>1417</v>
      </c>
      <c r="E196" s="568" t="s">
        <v>85</v>
      </c>
      <c r="F196" s="579">
        <v>18000</v>
      </c>
      <c r="G196" s="579">
        <v>2020</v>
      </c>
      <c r="H196" s="579">
        <v>2021</v>
      </c>
      <c r="I196" s="568" t="s">
        <v>37</v>
      </c>
      <c r="J196" s="568" t="s">
        <v>38</v>
      </c>
    </row>
    <row r="197" ht="54" spans="1:10">
      <c r="A197" s="568"/>
      <c r="B197" s="568">
        <f t="shared" si="1"/>
        <v>189</v>
      </c>
      <c r="C197" s="568" t="s">
        <v>1418</v>
      </c>
      <c r="D197" s="569" t="s">
        <v>1419</v>
      </c>
      <c r="E197" s="568" t="s">
        <v>85</v>
      </c>
      <c r="F197" s="579">
        <v>55100</v>
      </c>
      <c r="G197" s="579">
        <v>2016</v>
      </c>
      <c r="H197" s="579">
        <v>2022</v>
      </c>
      <c r="I197" s="568" t="s">
        <v>262</v>
      </c>
      <c r="J197" s="568" t="s">
        <v>264</v>
      </c>
    </row>
    <row r="198" ht="27" spans="1:10">
      <c r="A198" s="568"/>
      <c r="B198" s="568">
        <f t="shared" si="1"/>
        <v>190</v>
      </c>
      <c r="C198" s="568" t="s">
        <v>1420</v>
      </c>
      <c r="D198" s="569" t="s">
        <v>1421</v>
      </c>
      <c r="E198" s="568" t="s">
        <v>85</v>
      </c>
      <c r="F198" s="568">
        <v>80000</v>
      </c>
      <c r="G198" s="579">
        <v>2016</v>
      </c>
      <c r="H198" s="568">
        <v>2025</v>
      </c>
      <c r="I198" s="568" t="s">
        <v>247</v>
      </c>
      <c r="J198" s="568" t="s">
        <v>248</v>
      </c>
    </row>
    <row r="199" ht="27" spans="1:10">
      <c r="A199" s="568"/>
      <c r="B199" s="568">
        <f t="shared" si="1"/>
        <v>191</v>
      </c>
      <c r="C199" s="568" t="s">
        <v>521</v>
      </c>
      <c r="D199" s="569" t="s">
        <v>522</v>
      </c>
      <c r="E199" s="568" t="s">
        <v>11</v>
      </c>
      <c r="F199" s="579">
        <v>3900</v>
      </c>
      <c r="G199" s="583">
        <v>2022</v>
      </c>
      <c r="H199" s="597">
        <v>2025</v>
      </c>
      <c r="I199" s="568" t="s">
        <v>300</v>
      </c>
      <c r="J199" s="568" t="s">
        <v>59</v>
      </c>
    </row>
    <row r="200" ht="27" spans="1:10">
      <c r="A200" s="568"/>
      <c r="B200" s="568">
        <f t="shared" si="1"/>
        <v>192</v>
      </c>
      <c r="C200" s="568" t="s">
        <v>523</v>
      </c>
      <c r="D200" s="569" t="s">
        <v>524</v>
      </c>
      <c r="E200" s="568" t="s">
        <v>11</v>
      </c>
      <c r="F200" s="605">
        <v>3500</v>
      </c>
      <c r="G200" s="605">
        <v>2022</v>
      </c>
      <c r="H200" s="579">
        <v>2025</v>
      </c>
      <c r="I200" s="568" t="s">
        <v>300</v>
      </c>
      <c r="J200" s="568" t="s">
        <v>59</v>
      </c>
    </row>
    <row r="201" ht="27" spans="1:12">
      <c r="A201" s="568"/>
      <c r="B201" s="568">
        <f t="shared" si="1"/>
        <v>193</v>
      </c>
      <c r="C201" s="568" t="s">
        <v>525</v>
      </c>
      <c r="D201" s="569" t="s">
        <v>526</v>
      </c>
      <c r="E201" s="568" t="s">
        <v>11</v>
      </c>
      <c r="F201" s="579" t="s">
        <v>21</v>
      </c>
      <c r="G201" s="782">
        <v>2023</v>
      </c>
      <c r="H201" s="579">
        <v>2025</v>
      </c>
      <c r="I201" s="568" t="s">
        <v>527</v>
      </c>
      <c r="J201" s="568" t="s">
        <v>47</v>
      </c>
      <c r="K201" s="560" t="s">
        <v>1241</v>
      </c>
      <c r="L201" s="564" t="s">
        <v>988</v>
      </c>
    </row>
    <row r="202" s="787" customFormat="1" ht="81" spans="1:14">
      <c r="A202" s="739"/>
      <c r="B202" s="739">
        <f t="shared" si="1"/>
        <v>194</v>
      </c>
      <c r="C202" s="739" t="s">
        <v>528</v>
      </c>
      <c r="D202" s="779" t="s">
        <v>529</v>
      </c>
      <c r="E202" s="739" t="s">
        <v>11</v>
      </c>
      <c r="F202" s="742" t="s">
        <v>21</v>
      </c>
      <c r="G202" s="742" t="s">
        <v>21</v>
      </c>
      <c r="H202" s="742" t="s">
        <v>21</v>
      </c>
      <c r="I202" s="739" t="s">
        <v>527</v>
      </c>
      <c r="J202" s="739" t="s">
        <v>47</v>
      </c>
      <c r="K202" s="694" t="s">
        <v>1241</v>
      </c>
      <c r="L202" s="801" t="s">
        <v>1422</v>
      </c>
      <c r="M202" s="694"/>
      <c r="N202" s="694"/>
    </row>
    <row r="203" ht="27" spans="1:10">
      <c r="A203" s="568"/>
      <c r="B203" s="568">
        <f t="shared" ref="B203:B209" si="2">B202+1</f>
        <v>195</v>
      </c>
      <c r="C203" s="568" t="s">
        <v>1423</v>
      </c>
      <c r="D203" s="569" t="s">
        <v>1424</v>
      </c>
      <c r="E203" s="568" t="s">
        <v>11</v>
      </c>
      <c r="F203" s="579" t="s">
        <v>21</v>
      </c>
      <c r="G203" s="579" t="s">
        <v>21</v>
      </c>
      <c r="H203" s="579" t="s">
        <v>21</v>
      </c>
      <c r="I203" s="568" t="s">
        <v>595</v>
      </c>
      <c r="J203" s="568" t="s">
        <v>47</v>
      </c>
    </row>
    <row r="204" ht="67.5" spans="1:10">
      <c r="A204" s="568"/>
      <c r="B204" s="568">
        <f t="shared" si="2"/>
        <v>196</v>
      </c>
      <c r="C204" s="592" t="s">
        <v>1425</v>
      </c>
      <c r="D204" s="569" t="s">
        <v>1426</v>
      </c>
      <c r="E204" s="568" t="s">
        <v>85</v>
      </c>
      <c r="F204" s="579">
        <v>350</v>
      </c>
      <c r="G204" s="579">
        <v>2020</v>
      </c>
      <c r="H204" s="579">
        <v>2021</v>
      </c>
      <c r="I204" s="568" t="s">
        <v>546</v>
      </c>
      <c r="J204" s="568" t="s">
        <v>121</v>
      </c>
    </row>
    <row r="205" ht="40.5" spans="1:12">
      <c r="A205" s="568"/>
      <c r="B205" s="568">
        <f t="shared" si="2"/>
        <v>197</v>
      </c>
      <c r="C205" s="568" t="s">
        <v>1427</v>
      </c>
      <c r="D205" s="764" t="s">
        <v>1428</v>
      </c>
      <c r="E205" s="568" t="s">
        <v>10</v>
      </c>
      <c r="F205" s="579">
        <v>470</v>
      </c>
      <c r="G205" s="796">
        <v>2021.03</v>
      </c>
      <c r="H205" s="796">
        <v>2021.12</v>
      </c>
      <c r="I205" s="568" t="s">
        <v>232</v>
      </c>
      <c r="J205" s="568" t="s">
        <v>24</v>
      </c>
      <c r="K205" s="560" t="s">
        <v>1271</v>
      </c>
      <c r="L205" s="564" t="s">
        <v>1429</v>
      </c>
    </row>
    <row r="206" ht="40.5" spans="1:10">
      <c r="A206" s="568"/>
      <c r="B206" s="568">
        <f t="shared" si="2"/>
        <v>198</v>
      </c>
      <c r="C206" s="568" t="s">
        <v>1430</v>
      </c>
      <c r="D206" s="569" t="s">
        <v>1431</v>
      </c>
      <c r="E206" s="568" t="s">
        <v>10</v>
      </c>
      <c r="F206" s="579">
        <v>761</v>
      </c>
      <c r="G206" s="579">
        <v>2021</v>
      </c>
      <c r="H206" s="579">
        <v>2021</v>
      </c>
      <c r="I206" s="589" t="s">
        <v>219</v>
      </c>
      <c r="J206" s="568" t="s">
        <v>110</v>
      </c>
    </row>
    <row r="207" ht="40.5" spans="1:10">
      <c r="A207" s="568"/>
      <c r="B207" s="568">
        <f t="shared" si="2"/>
        <v>199</v>
      </c>
      <c r="C207" s="568" t="s">
        <v>1432</v>
      </c>
      <c r="D207" s="569" t="s">
        <v>1433</v>
      </c>
      <c r="E207" s="568" t="s">
        <v>10</v>
      </c>
      <c r="F207" s="579">
        <v>800</v>
      </c>
      <c r="G207" s="579">
        <v>2021</v>
      </c>
      <c r="H207" s="579">
        <v>2021</v>
      </c>
      <c r="I207" s="568" t="s">
        <v>247</v>
      </c>
      <c r="J207" s="568" t="s">
        <v>248</v>
      </c>
    </row>
    <row r="208" ht="40.5" spans="1:10">
      <c r="A208" s="568"/>
      <c r="B208" s="568">
        <f t="shared" si="2"/>
        <v>200</v>
      </c>
      <c r="C208" s="568" t="s">
        <v>1434</v>
      </c>
      <c r="D208" s="569" t="s">
        <v>1435</v>
      </c>
      <c r="E208" s="568" t="s">
        <v>10</v>
      </c>
      <c r="F208" s="579">
        <v>315</v>
      </c>
      <c r="G208" s="579">
        <v>2021</v>
      </c>
      <c r="H208" s="579">
        <v>2021</v>
      </c>
      <c r="I208" s="568" t="s">
        <v>262</v>
      </c>
      <c r="J208" s="568" t="s">
        <v>264</v>
      </c>
    </row>
    <row r="209" ht="67.5" spans="1:10">
      <c r="A209" s="568"/>
      <c r="B209" s="568">
        <f t="shared" si="2"/>
        <v>201</v>
      </c>
      <c r="C209" s="568" t="s">
        <v>1436</v>
      </c>
      <c r="D209" s="569" t="s">
        <v>1437</v>
      </c>
      <c r="E209" s="568" t="s">
        <v>85</v>
      </c>
      <c r="F209" s="579">
        <v>235</v>
      </c>
      <c r="G209" s="579">
        <v>2021</v>
      </c>
      <c r="H209" s="579">
        <v>2022</v>
      </c>
      <c r="I209" s="568" t="s">
        <v>243</v>
      </c>
      <c r="J209" s="568" t="s">
        <v>54</v>
      </c>
    </row>
    <row r="210" ht="54" spans="1:10">
      <c r="A210" s="568" t="s">
        <v>531</v>
      </c>
      <c r="B210" s="568">
        <f t="shared" ref="B210:B273" si="3">B209+1</f>
        <v>202</v>
      </c>
      <c r="C210" s="568" t="s">
        <v>532</v>
      </c>
      <c r="D210" s="569" t="s">
        <v>533</v>
      </c>
      <c r="E210" s="568" t="s">
        <v>10</v>
      </c>
      <c r="F210" s="579">
        <v>50000</v>
      </c>
      <c r="G210" s="605">
        <v>2021</v>
      </c>
      <c r="H210" s="579">
        <v>2022</v>
      </c>
      <c r="I210" s="568" t="s">
        <v>497</v>
      </c>
      <c r="J210" s="568" t="s">
        <v>429</v>
      </c>
    </row>
    <row r="211" ht="54" spans="1:10">
      <c r="A211" s="568"/>
      <c r="B211" s="568">
        <f t="shared" si="3"/>
        <v>203</v>
      </c>
      <c r="C211" s="568" t="s">
        <v>534</v>
      </c>
      <c r="D211" s="569" t="s">
        <v>535</v>
      </c>
      <c r="E211" s="568" t="s">
        <v>10</v>
      </c>
      <c r="F211" s="579">
        <v>50000</v>
      </c>
      <c r="G211" s="605">
        <v>2021</v>
      </c>
      <c r="H211" s="579">
        <v>2023</v>
      </c>
      <c r="I211" s="568" t="s">
        <v>311</v>
      </c>
      <c r="J211" s="568" t="s">
        <v>59</v>
      </c>
    </row>
    <row r="212" ht="27" spans="1:12">
      <c r="A212" s="568"/>
      <c r="B212" s="568">
        <f t="shared" si="3"/>
        <v>204</v>
      </c>
      <c r="C212" s="568" t="s">
        <v>536</v>
      </c>
      <c r="D212" s="569" t="s">
        <v>537</v>
      </c>
      <c r="E212" s="568" t="s">
        <v>10</v>
      </c>
      <c r="F212" s="579">
        <v>4000</v>
      </c>
      <c r="G212" s="782">
        <v>2023</v>
      </c>
      <c r="H212" s="796">
        <v>2024</v>
      </c>
      <c r="I212" s="568" t="s">
        <v>149</v>
      </c>
      <c r="J212" s="568" t="s">
        <v>34</v>
      </c>
      <c r="K212" s="560" t="s">
        <v>1275</v>
      </c>
      <c r="L212" s="564" t="s">
        <v>988</v>
      </c>
    </row>
    <row r="213" ht="27" spans="1:12">
      <c r="A213" s="568"/>
      <c r="B213" s="568">
        <f t="shared" si="3"/>
        <v>205</v>
      </c>
      <c r="C213" s="568" t="s">
        <v>1438</v>
      </c>
      <c r="D213" s="569" t="s">
        <v>1439</v>
      </c>
      <c r="E213" s="738" t="s">
        <v>10</v>
      </c>
      <c r="F213" s="579">
        <v>1800</v>
      </c>
      <c r="G213" s="782">
        <v>2021.3</v>
      </c>
      <c r="H213" s="579">
        <v>2021</v>
      </c>
      <c r="I213" s="568" t="s">
        <v>149</v>
      </c>
      <c r="J213" s="568" t="s">
        <v>34</v>
      </c>
      <c r="K213" s="560" t="s">
        <v>1275</v>
      </c>
      <c r="L213" s="564" t="s">
        <v>988</v>
      </c>
    </row>
    <row r="214" ht="27" spans="1:10">
      <c r="A214" s="568"/>
      <c r="B214" s="568">
        <f t="shared" si="3"/>
        <v>206</v>
      </c>
      <c r="C214" s="568" t="s">
        <v>1440</v>
      </c>
      <c r="D214" s="569" t="s">
        <v>1441</v>
      </c>
      <c r="E214" s="568" t="s">
        <v>10</v>
      </c>
      <c r="F214" s="579">
        <v>7000</v>
      </c>
      <c r="G214" s="605">
        <v>2021</v>
      </c>
      <c r="H214" s="579">
        <v>2022</v>
      </c>
      <c r="I214" s="568" t="s">
        <v>243</v>
      </c>
      <c r="J214" s="568" t="s">
        <v>54</v>
      </c>
    </row>
    <row r="215" ht="27" spans="1:10">
      <c r="A215" s="568"/>
      <c r="B215" s="568">
        <f t="shared" si="3"/>
        <v>207</v>
      </c>
      <c r="C215" s="568" t="s">
        <v>538</v>
      </c>
      <c r="D215" s="569" t="s">
        <v>539</v>
      </c>
      <c r="E215" s="568" t="s">
        <v>85</v>
      </c>
      <c r="F215" s="579">
        <v>71500</v>
      </c>
      <c r="G215" s="579">
        <v>2018.2</v>
      </c>
      <c r="H215" s="579">
        <v>2021.12</v>
      </c>
      <c r="I215" s="568" t="s">
        <v>232</v>
      </c>
      <c r="J215" s="568" t="s">
        <v>24</v>
      </c>
    </row>
    <row r="216" ht="40.5" spans="1:10">
      <c r="A216" s="568"/>
      <c r="B216" s="568">
        <f t="shared" si="3"/>
        <v>208</v>
      </c>
      <c r="C216" s="568" t="s">
        <v>541</v>
      </c>
      <c r="D216" s="569" t="s">
        <v>1442</v>
      </c>
      <c r="E216" s="568" t="s">
        <v>85</v>
      </c>
      <c r="F216" s="579">
        <v>39000</v>
      </c>
      <c r="G216" s="579">
        <v>2021.3</v>
      </c>
      <c r="H216" s="579">
        <v>2022.12</v>
      </c>
      <c r="I216" s="568" t="s">
        <v>232</v>
      </c>
      <c r="J216" s="568" t="s">
        <v>24</v>
      </c>
    </row>
    <row r="217" ht="54" spans="1:10">
      <c r="A217" s="568"/>
      <c r="B217" s="568">
        <f t="shared" si="3"/>
        <v>209</v>
      </c>
      <c r="C217" s="568" t="s">
        <v>1443</v>
      </c>
      <c r="D217" s="569" t="s">
        <v>1444</v>
      </c>
      <c r="E217" s="568" t="s">
        <v>85</v>
      </c>
      <c r="F217" s="579">
        <v>5145</v>
      </c>
      <c r="G217" s="579">
        <v>2020</v>
      </c>
      <c r="H217" s="579">
        <v>2021</v>
      </c>
      <c r="I217" s="568" t="s">
        <v>546</v>
      </c>
      <c r="J217" s="568" t="s">
        <v>121</v>
      </c>
    </row>
    <row r="218" ht="40.5" spans="1:10">
      <c r="A218" s="568"/>
      <c r="B218" s="568">
        <f t="shared" si="3"/>
        <v>210</v>
      </c>
      <c r="C218" s="568" t="s">
        <v>544</v>
      </c>
      <c r="D218" s="569" t="s">
        <v>545</v>
      </c>
      <c r="E218" s="568" t="s">
        <v>11</v>
      </c>
      <c r="F218" s="579">
        <v>6150</v>
      </c>
      <c r="G218" s="605">
        <v>2021</v>
      </c>
      <c r="H218" s="579">
        <v>2023</v>
      </c>
      <c r="I218" s="568" t="s">
        <v>546</v>
      </c>
      <c r="J218" s="568" t="s">
        <v>121</v>
      </c>
    </row>
    <row r="219" ht="40.5" spans="1:10">
      <c r="A219" s="568"/>
      <c r="B219" s="568">
        <f t="shared" si="3"/>
        <v>211</v>
      </c>
      <c r="C219" s="568" t="s">
        <v>547</v>
      </c>
      <c r="D219" s="569" t="s">
        <v>548</v>
      </c>
      <c r="E219" s="568" t="s">
        <v>11</v>
      </c>
      <c r="F219" s="579">
        <v>20000</v>
      </c>
      <c r="G219" s="605">
        <v>2021</v>
      </c>
      <c r="H219" s="579">
        <v>2023</v>
      </c>
      <c r="I219" s="568" t="s">
        <v>546</v>
      </c>
      <c r="J219" s="568" t="s">
        <v>121</v>
      </c>
    </row>
    <row r="220" ht="40.5" spans="1:10">
      <c r="A220" s="568"/>
      <c r="B220" s="568">
        <f t="shared" si="3"/>
        <v>212</v>
      </c>
      <c r="C220" s="568" t="s">
        <v>549</v>
      </c>
      <c r="D220" s="569" t="s">
        <v>550</v>
      </c>
      <c r="E220" s="568" t="s">
        <v>11</v>
      </c>
      <c r="F220" s="579">
        <v>2650</v>
      </c>
      <c r="G220" s="605">
        <v>2021</v>
      </c>
      <c r="H220" s="579">
        <v>2023</v>
      </c>
      <c r="I220" s="568" t="s">
        <v>546</v>
      </c>
      <c r="J220" s="568" t="s">
        <v>121</v>
      </c>
    </row>
    <row r="221" ht="54" spans="1:10">
      <c r="A221" s="568"/>
      <c r="B221" s="568">
        <f t="shared" si="3"/>
        <v>213</v>
      </c>
      <c r="C221" s="568" t="s">
        <v>551</v>
      </c>
      <c r="D221" s="569" t="s">
        <v>552</v>
      </c>
      <c r="E221" s="568" t="s">
        <v>11</v>
      </c>
      <c r="F221" s="579">
        <v>1200000</v>
      </c>
      <c r="G221" s="579" t="s">
        <v>21</v>
      </c>
      <c r="H221" s="579" t="s">
        <v>21</v>
      </c>
      <c r="I221" s="568" t="s">
        <v>553</v>
      </c>
      <c r="J221" s="568" t="s">
        <v>429</v>
      </c>
    </row>
    <row r="222" ht="54" spans="1:10">
      <c r="A222" s="568"/>
      <c r="B222" s="568">
        <f t="shared" si="3"/>
        <v>214</v>
      </c>
      <c r="C222" s="568" t="s">
        <v>554</v>
      </c>
      <c r="D222" s="569" t="s">
        <v>555</v>
      </c>
      <c r="E222" s="568" t="s">
        <v>11</v>
      </c>
      <c r="F222" s="579">
        <v>12000</v>
      </c>
      <c r="G222" s="579" t="s">
        <v>21</v>
      </c>
      <c r="H222" s="579" t="s">
        <v>21</v>
      </c>
      <c r="I222" s="568" t="s">
        <v>264</v>
      </c>
      <c r="J222" s="568" t="s">
        <v>264</v>
      </c>
    </row>
    <row r="223" ht="40.5" spans="1:10">
      <c r="A223" s="568"/>
      <c r="B223" s="568">
        <f t="shared" si="3"/>
        <v>215</v>
      </c>
      <c r="C223" s="568" t="s">
        <v>556</v>
      </c>
      <c r="D223" s="569" t="s">
        <v>557</v>
      </c>
      <c r="E223" s="568" t="s">
        <v>11</v>
      </c>
      <c r="F223" s="579" t="s">
        <v>21</v>
      </c>
      <c r="G223" s="605">
        <v>2021</v>
      </c>
      <c r="H223" s="579">
        <v>2023</v>
      </c>
      <c r="I223" s="568" t="s">
        <v>558</v>
      </c>
      <c r="J223" s="568" t="s">
        <v>559</v>
      </c>
    </row>
    <row r="224" ht="40.5" spans="1:10">
      <c r="A224" s="568"/>
      <c r="B224" s="568">
        <f t="shared" si="3"/>
        <v>216</v>
      </c>
      <c r="C224" s="568" t="s">
        <v>560</v>
      </c>
      <c r="D224" s="569" t="s">
        <v>561</v>
      </c>
      <c r="E224" s="568" t="s">
        <v>11</v>
      </c>
      <c r="F224" s="579" t="s">
        <v>21</v>
      </c>
      <c r="G224" s="605">
        <v>2021</v>
      </c>
      <c r="H224" s="579">
        <v>2023</v>
      </c>
      <c r="I224" s="568" t="s">
        <v>311</v>
      </c>
      <c r="J224" s="568" t="s">
        <v>59</v>
      </c>
    </row>
    <row r="225" ht="36" customHeight="1" spans="1:10">
      <c r="A225" s="568" t="s">
        <v>562</v>
      </c>
      <c r="B225" s="568">
        <f t="shared" si="3"/>
        <v>217</v>
      </c>
      <c r="C225" s="568" t="s">
        <v>563</v>
      </c>
      <c r="D225" s="569" t="s">
        <v>564</v>
      </c>
      <c r="E225" s="568" t="s">
        <v>10</v>
      </c>
      <c r="F225" s="583">
        <v>26500</v>
      </c>
      <c r="G225" s="579" t="s">
        <v>21</v>
      </c>
      <c r="H225" s="579" t="s">
        <v>21</v>
      </c>
      <c r="I225" s="568" t="s">
        <v>37</v>
      </c>
      <c r="J225" s="568" t="s">
        <v>38</v>
      </c>
    </row>
    <row r="226" ht="27" spans="1:10">
      <c r="A226" s="568"/>
      <c r="B226" s="568">
        <f t="shared" si="3"/>
        <v>218</v>
      </c>
      <c r="C226" s="568" t="s">
        <v>565</v>
      </c>
      <c r="D226" s="569" t="s">
        <v>566</v>
      </c>
      <c r="E226" s="568" t="s">
        <v>10</v>
      </c>
      <c r="F226" s="589">
        <v>6000</v>
      </c>
      <c r="G226" s="579" t="s">
        <v>21</v>
      </c>
      <c r="H226" s="579" t="s">
        <v>21</v>
      </c>
      <c r="I226" s="588" t="s">
        <v>277</v>
      </c>
      <c r="J226" s="568" t="s">
        <v>278</v>
      </c>
    </row>
    <row r="227" ht="27" spans="1:10">
      <c r="A227" s="568"/>
      <c r="B227" s="568">
        <f t="shared" si="3"/>
        <v>219</v>
      </c>
      <c r="C227" s="568" t="s">
        <v>567</v>
      </c>
      <c r="D227" s="569" t="s">
        <v>568</v>
      </c>
      <c r="E227" s="568" t="s">
        <v>10</v>
      </c>
      <c r="F227" s="579">
        <v>5000</v>
      </c>
      <c r="G227" s="579">
        <v>2021</v>
      </c>
      <c r="H227" s="579">
        <v>2025</v>
      </c>
      <c r="I227" s="568" t="s">
        <v>569</v>
      </c>
      <c r="J227" s="568" t="s">
        <v>273</v>
      </c>
    </row>
    <row r="228" ht="27" spans="1:10">
      <c r="A228" s="568"/>
      <c r="B228" s="568">
        <f t="shared" si="3"/>
        <v>220</v>
      </c>
      <c r="C228" s="568" t="s">
        <v>570</v>
      </c>
      <c r="D228" s="569" t="s">
        <v>571</v>
      </c>
      <c r="E228" s="568" t="s">
        <v>11</v>
      </c>
      <c r="F228" s="579" t="s">
        <v>21</v>
      </c>
      <c r="G228" s="579">
        <v>2021</v>
      </c>
      <c r="H228" s="579">
        <v>2023</v>
      </c>
      <c r="I228" s="579" t="s">
        <v>21</v>
      </c>
      <c r="J228" s="568" t="s">
        <v>47</v>
      </c>
    </row>
    <row r="229" ht="27" spans="1:10">
      <c r="A229" s="568"/>
      <c r="B229" s="568">
        <f t="shared" si="3"/>
        <v>221</v>
      </c>
      <c r="C229" s="568" t="s">
        <v>572</v>
      </c>
      <c r="D229" s="569" t="s">
        <v>573</v>
      </c>
      <c r="E229" s="568" t="s">
        <v>11</v>
      </c>
      <c r="F229" s="579" t="s">
        <v>21</v>
      </c>
      <c r="G229" s="579">
        <v>2021</v>
      </c>
      <c r="H229" s="579">
        <v>2023</v>
      </c>
      <c r="I229" s="579" t="s">
        <v>21</v>
      </c>
      <c r="J229" s="568" t="s">
        <v>47</v>
      </c>
    </row>
    <row r="230" ht="27" spans="1:12">
      <c r="A230" s="568"/>
      <c r="B230" s="568">
        <f t="shared" si="3"/>
        <v>222</v>
      </c>
      <c r="C230" s="568" t="s">
        <v>574</v>
      </c>
      <c r="D230" s="569" t="s">
        <v>575</v>
      </c>
      <c r="E230" s="568" t="s">
        <v>11</v>
      </c>
      <c r="F230" s="579">
        <v>10750</v>
      </c>
      <c r="G230" s="782">
        <v>2022</v>
      </c>
      <c r="H230" s="796">
        <v>2024</v>
      </c>
      <c r="I230" s="568" t="s">
        <v>527</v>
      </c>
      <c r="J230" s="568" t="s">
        <v>47</v>
      </c>
      <c r="K230" s="560" t="s">
        <v>1241</v>
      </c>
      <c r="L230" s="564" t="s">
        <v>988</v>
      </c>
    </row>
    <row r="231" ht="27" spans="1:10">
      <c r="A231" s="568"/>
      <c r="B231" s="568">
        <f t="shared" si="3"/>
        <v>223</v>
      </c>
      <c r="C231" s="568" t="s">
        <v>576</v>
      </c>
      <c r="D231" s="569" t="s">
        <v>577</v>
      </c>
      <c r="E231" s="568" t="s">
        <v>11</v>
      </c>
      <c r="F231" s="579" t="s">
        <v>21</v>
      </c>
      <c r="G231" s="568">
        <v>2022</v>
      </c>
      <c r="H231" s="568">
        <v>2024</v>
      </c>
      <c r="I231" s="568" t="s">
        <v>300</v>
      </c>
      <c r="J231" s="568" t="s">
        <v>59</v>
      </c>
    </row>
    <row r="232" ht="27" spans="1:10">
      <c r="A232" s="568"/>
      <c r="B232" s="568">
        <f t="shared" si="3"/>
        <v>224</v>
      </c>
      <c r="C232" s="568" t="s">
        <v>578</v>
      </c>
      <c r="D232" s="569" t="s">
        <v>579</v>
      </c>
      <c r="E232" s="568" t="s">
        <v>11</v>
      </c>
      <c r="F232" s="579" t="s">
        <v>21</v>
      </c>
      <c r="G232" s="579">
        <v>2021</v>
      </c>
      <c r="H232" s="579">
        <v>2023</v>
      </c>
      <c r="I232" s="579" t="s">
        <v>21</v>
      </c>
      <c r="J232" s="568" t="s">
        <v>47</v>
      </c>
    </row>
    <row r="233" ht="27" spans="1:10">
      <c r="A233" s="568"/>
      <c r="B233" s="568">
        <f t="shared" si="3"/>
        <v>225</v>
      </c>
      <c r="C233" s="568" t="s">
        <v>580</v>
      </c>
      <c r="D233" s="569" t="s">
        <v>581</v>
      </c>
      <c r="E233" s="568" t="s">
        <v>11</v>
      </c>
      <c r="F233" s="579" t="s">
        <v>21</v>
      </c>
      <c r="G233" s="579">
        <v>2021</v>
      </c>
      <c r="H233" s="579">
        <v>2023</v>
      </c>
      <c r="I233" s="579" t="s">
        <v>21</v>
      </c>
      <c r="J233" s="568" t="s">
        <v>47</v>
      </c>
    </row>
    <row r="234" ht="27" spans="1:10">
      <c r="A234" s="568"/>
      <c r="B234" s="568">
        <f t="shared" si="3"/>
        <v>226</v>
      </c>
      <c r="C234" s="568" t="s">
        <v>587</v>
      </c>
      <c r="D234" s="569" t="s">
        <v>588</v>
      </c>
      <c r="E234" s="568" t="s">
        <v>10</v>
      </c>
      <c r="F234" s="579" t="s">
        <v>21</v>
      </c>
      <c r="G234" s="579" t="s">
        <v>21</v>
      </c>
      <c r="H234" s="579" t="s">
        <v>21</v>
      </c>
      <c r="I234" s="579" t="s">
        <v>21</v>
      </c>
      <c r="J234" s="568" t="s">
        <v>589</v>
      </c>
    </row>
    <row r="235" ht="27" spans="1:10">
      <c r="A235" s="568"/>
      <c r="B235" s="568">
        <f t="shared" si="3"/>
        <v>227</v>
      </c>
      <c r="C235" s="592" t="s">
        <v>518</v>
      </c>
      <c r="D235" s="593" t="s">
        <v>590</v>
      </c>
      <c r="E235" s="568" t="s">
        <v>10</v>
      </c>
      <c r="F235" s="579" t="s">
        <v>21</v>
      </c>
      <c r="G235" s="579">
        <v>2021</v>
      </c>
      <c r="H235" s="579">
        <v>2025</v>
      </c>
      <c r="I235" s="568" t="s">
        <v>520</v>
      </c>
      <c r="J235" s="568" t="s">
        <v>429</v>
      </c>
    </row>
    <row r="236" ht="40.5" spans="1:10">
      <c r="A236" s="568"/>
      <c r="B236" s="568">
        <f t="shared" si="3"/>
        <v>228</v>
      </c>
      <c r="C236" s="592" t="s">
        <v>591</v>
      </c>
      <c r="D236" s="593" t="s">
        <v>592</v>
      </c>
      <c r="E236" s="568" t="s">
        <v>10</v>
      </c>
      <c r="F236" s="579" t="s">
        <v>21</v>
      </c>
      <c r="G236" s="579">
        <v>2021</v>
      </c>
      <c r="H236" s="579">
        <v>2023</v>
      </c>
      <c r="I236" s="579" t="s">
        <v>21</v>
      </c>
      <c r="J236" s="568" t="s">
        <v>59</v>
      </c>
    </row>
    <row r="237" ht="27" spans="1:10">
      <c r="A237" s="568"/>
      <c r="B237" s="568">
        <f t="shared" si="3"/>
        <v>229</v>
      </c>
      <c r="C237" s="568" t="s">
        <v>593</v>
      </c>
      <c r="D237" s="569" t="s">
        <v>594</v>
      </c>
      <c r="E237" s="568" t="s">
        <v>10</v>
      </c>
      <c r="F237" s="579" t="s">
        <v>21</v>
      </c>
      <c r="G237" s="579" t="s">
        <v>21</v>
      </c>
      <c r="H237" s="579" t="s">
        <v>21</v>
      </c>
      <c r="I237" s="568" t="s">
        <v>595</v>
      </c>
      <c r="J237" s="568" t="s">
        <v>47</v>
      </c>
    </row>
    <row r="238" ht="27" spans="1:10">
      <c r="A238" s="568"/>
      <c r="B238" s="568">
        <f t="shared" si="3"/>
        <v>230</v>
      </c>
      <c r="C238" s="568" t="s">
        <v>1445</v>
      </c>
      <c r="D238" s="569" t="s">
        <v>1446</v>
      </c>
      <c r="E238" s="568" t="s">
        <v>85</v>
      </c>
      <c r="F238" s="579">
        <v>700</v>
      </c>
      <c r="G238" s="579">
        <v>2020</v>
      </c>
      <c r="H238" s="579">
        <v>2021</v>
      </c>
      <c r="I238" s="568" t="s">
        <v>311</v>
      </c>
      <c r="J238" s="568" t="s">
        <v>59</v>
      </c>
    </row>
    <row r="239" ht="27" spans="1:12">
      <c r="A239" s="568"/>
      <c r="B239" s="568">
        <f t="shared" si="3"/>
        <v>231</v>
      </c>
      <c r="C239" s="568" t="s">
        <v>1447</v>
      </c>
      <c r="D239" s="569" t="s">
        <v>1448</v>
      </c>
      <c r="E239" s="568" t="s">
        <v>85</v>
      </c>
      <c r="F239" s="796">
        <v>2300</v>
      </c>
      <c r="G239" s="579">
        <v>2019</v>
      </c>
      <c r="H239" s="579">
        <v>2021</v>
      </c>
      <c r="I239" s="568" t="s">
        <v>149</v>
      </c>
      <c r="J239" s="568" t="s">
        <v>34</v>
      </c>
      <c r="K239" s="560" t="s">
        <v>1275</v>
      </c>
      <c r="L239" s="564" t="s">
        <v>1449</v>
      </c>
    </row>
    <row r="240" ht="54" spans="1:10">
      <c r="A240" s="568"/>
      <c r="B240" s="568">
        <f t="shared" si="3"/>
        <v>232</v>
      </c>
      <c r="C240" s="568" t="s">
        <v>1450</v>
      </c>
      <c r="D240" s="569" t="s">
        <v>1451</v>
      </c>
      <c r="E240" s="568" t="s">
        <v>85</v>
      </c>
      <c r="F240" s="579">
        <v>132000</v>
      </c>
      <c r="G240" s="579">
        <v>2018</v>
      </c>
      <c r="H240" s="579">
        <v>2021</v>
      </c>
      <c r="I240" s="568" t="s">
        <v>243</v>
      </c>
      <c r="J240" s="568" t="s">
        <v>54</v>
      </c>
    </row>
    <row r="241" ht="27" spans="1:10">
      <c r="A241" s="568"/>
      <c r="B241" s="568">
        <f t="shared" si="3"/>
        <v>233</v>
      </c>
      <c r="C241" s="568" t="s">
        <v>1452</v>
      </c>
      <c r="D241" s="569" t="s">
        <v>1453</v>
      </c>
      <c r="E241" s="568" t="s">
        <v>11</v>
      </c>
      <c r="F241" s="579" t="s">
        <v>21</v>
      </c>
      <c r="G241" s="579">
        <v>2021</v>
      </c>
      <c r="H241" s="579">
        <v>2023</v>
      </c>
      <c r="I241" s="568" t="s">
        <v>595</v>
      </c>
      <c r="J241" s="568" t="s">
        <v>47</v>
      </c>
    </row>
    <row r="242" ht="108" spans="1:10">
      <c r="A242" s="568"/>
      <c r="B242" s="568">
        <f t="shared" si="3"/>
        <v>234</v>
      </c>
      <c r="C242" s="568" t="s">
        <v>1454</v>
      </c>
      <c r="D242" s="569" t="s">
        <v>1455</v>
      </c>
      <c r="E242" s="568" t="s">
        <v>10</v>
      </c>
      <c r="F242" s="579">
        <v>923</v>
      </c>
      <c r="G242" s="579">
        <v>2021</v>
      </c>
      <c r="H242" s="579">
        <v>2021</v>
      </c>
      <c r="I242" s="568" t="s">
        <v>37</v>
      </c>
      <c r="J242" s="568" t="s">
        <v>38</v>
      </c>
    </row>
    <row r="243" ht="67.5" spans="1:10">
      <c r="A243" s="568"/>
      <c r="B243" s="568">
        <f t="shared" si="3"/>
        <v>235</v>
      </c>
      <c r="C243" s="568" t="s">
        <v>1456</v>
      </c>
      <c r="D243" s="569" t="s">
        <v>1457</v>
      </c>
      <c r="E243" s="568" t="s">
        <v>10</v>
      </c>
      <c r="F243" s="579">
        <v>98</v>
      </c>
      <c r="G243" s="579">
        <v>2021</v>
      </c>
      <c r="H243" s="579">
        <v>2021</v>
      </c>
      <c r="I243" s="568" t="s">
        <v>219</v>
      </c>
      <c r="J243" s="568" t="s">
        <v>110</v>
      </c>
    </row>
    <row r="244" ht="27" spans="1:10">
      <c r="A244" s="568"/>
      <c r="B244" s="568">
        <f t="shared" si="3"/>
        <v>236</v>
      </c>
      <c r="C244" s="568" t="s">
        <v>1458</v>
      </c>
      <c r="D244" s="569" t="s">
        <v>1459</v>
      </c>
      <c r="E244" s="568" t="s">
        <v>10</v>
      </c>
      <c r="F244" s="579">
        <v>60</v>
      </c>
      <c r="G244" s="579">
        <v>2021</v>
      </c>
      <c r="H244" s="579">
        <v>2021</v>
      </c>
      <c r="I244" s="568" t="s">
        <v>247</v>
      </c>
      <c r="J244" s="568" t="s">
        <v>248</v>
      </c>
    </row>
    <row r="245" ht="27" spans="1:10">
      <c r="A245" s="568"/>
      <c r="B245" s="568">
        <f t="shared" si="3"/>
        <v>237</v>
      </c>
      <c r="C245" s="568" t="s">
        <v>1460</v>
      </c>
      <c r="D245" s="569" t="s">
        <v>1461</v>
      </c>
      <c r="E245" s="568" t="s">
        <v>10</v>
      </c>
      <c r="F245" s="579">
        <v>1000</v>
      </c>
      <c r="G245" s="579">
        <v>2021</v>
      </c>
      <c r="H245" s="579">
        <v>2025</v>
      </c>
      <c r="I245" s="568" t="s">
        <v>272</v>
      </c>
      <c r="J245" s="568" t="s">
        <v>273</v>
      </c>
    </row>
    <row r="246" ht="40.5" spans="1:10">
      <c r="A246" s="568"/>
      <c r="B246" s="568">
        <f t="shared" si="3"/>
        <v>238</v>
      </c>
      <c r="C246" s="568" t="s">
        <v>1462</v>
      </c>
      <c r="D246" s="569" t="s">
        <v>1463</v>
      </c>
      <c r="E246" s="568" t="s">
        <v>10</v>
      </c>
      <c r="F246" s="579">
        <v>600</v>
      </c>
      <c r="G246" s="579">
        <v>2020</v>
      </c>
      <c r="H246" s="579">
        <v>2021</v>
      </c>
      <c r="I246" s="568" t="s">
        <v>219</v>
      </c>
      <c r="J246" s="568" t="s">
        <v>110</v>
      </c>
    </row>
    <row r="247" ht="40.5" spans="1:10">
      <c r="A247" s="568"/>
      <c r="B247" s="568">
        <f t="shared" si="3"/>
        <v>239</v>
      </c>
      <c r="C247" s="568" t="s">
        <v>1464</v>
      </c>
      <c r="D247" s="569" t="s">
        <v>1465</v>
      </c>
      <c r="E247" s="568" t="s">
        <v>10</v>
      </c>
      <c r="F247" s="579">
        <v>300</v>
      </c>
      <c r="G247" s="579">
        <v>2021</v>
      </c>
      <c r="H247" s="579">
        <v>2021</v>
      </c>
      <c r="I247" s="568" t="s">
        <v>520</v>
      </c>
      <c r="J247" s="568" t="s">
        <v>47</v>
      </c>
    </row>
    <row r="248" ht="40.5" spans="1:10">
      <c r="A248" s="568"/>
      <c r="B248" s="568">
        <f t="shared" si="3"/>
        <v>240</v>
      </c>
      <c r="C248" s="568" t="s">
        <v>1466</v>
      </c>
      <c r="D248" s="569" t="s">
        <v>1467</v>
      </c>
      <c r="E248" s="568" t="s">
        <v>10</v>
      </c>
      <c r="F248" s="579">
        <v>700</v>
      </c>
      <c r="G248" s="579">
        <v>2021</v>
      </c>
      <c r="H248" s="579">
        <v>2021</v>
      </c>
      <c r="I248" s="568" t="s">
        <v>520</v>
      </c>
      <c r="J248" s="568" t="s">
        <v>47</v>
      </c>
    </row>
    <row r="249" ht="27" spans="1:10">
      <c r="A249" s="568"/>
      <c r="B249" s="568">
        <f t="shared" si="3"/>
        <v>241</v>
      </c>
      <c r="C249" s="568" t="s">
        <v>1468</v>
      </c>
      <c r="D249" s="569" t="s">
        <v>1469</v>
      </c>
      <c r="E249" s="568" t="s">
        <v>10</v>
      </c>
      <c r="F249" s="579">
        <v>300</v>
      </c>
      <c r="G249" s="579">
        <v>2021</v>
      </c>
      <c r="H249" s="579">
        <v>2021</v>
      </c>
      <c r="I249" s="568" t="s">
        <v>520</v>
      </c>
      <c r="J249" s="568" t="s">
        <v>47</v>
      </c>
    </row>
    <row r="250" ht="40.5" spans="1:10">
      <c r="A250" s="568"/>
      <c r="B250" s="568">
        <f t="shared" si="3"/>
        <v>242</v>
      </c>
      <c r="C250" s="568" t="s">
        <v>1470</v>
      </c>
      <c r="D250" s="569" t="s">
        <v>1471</v>
      </c>
      <c r="E250" s="568" t="s">
        <v>10</v>
      </c>
      <c r="F250" s="579">
        <v>325</v>
      </c>
      <c r="G250" s="579">
        <v>2021</v>
      </c>
      <c r="H250" s="579">
        <v>2021</v>
      </c>
      <c r="I250" s="568" t="s">
        <v>520</v>
      </c>
      <c r="J250" s="568" t="s">
        <v>47</v>
      </c>
    </row>
    <row r="251" s="787" customFormat="1" ht="67.5" spans="1:14">
      <c r="A251" s="739"/>
      <c r="B251" s="739">
        <f t="shared" si="3"/>
        <v>243</v>
      </c>
      <c r="C251" s="739" t="s">
        <v>1472</v>
      </c>
      <c r="D251" s="779" t="s">
        <v>1473</v>
      </c>
      <c r="E251" s="739" t="s">
        <v>10</v>
      </c>
      <c r="F251" s="742">
        <v>600</v>
      </c>
      <c r="G251" s="742">
        <v>2021</v>
      </c>
      <c r="H251" s="742">
        <v>2021</v>
      </c>
      <c r="I251" s="739" t="s">
        <v>149</v>
      </c>
      <c r="J251" s="739" t="s">
        <v>34</v>
      </c>
      <c r="K251" s="694" t="s">
        <v>1275</v>
      </c>
      <c r="L251" s="801" t="s">
        <v>1474</v>
      </c>
      <c r="M251" s="694"/>
      <c r="N251" s="694"/>
    </row>
    <row r="252" ht="54" spans="1:10">
      <c r="A252" s="568"/>
      <c r="B252" s="568">
        <f t="shared" si="3"/>
        <v>244</v>
      </c>
      <c r="C252" s="568" t="s">
        <v>1475</v>
      </c>
      <c r="D252" s="569" t="s">
        <v>1476</v>
      </c>
      <c r="E252" s="568" t="s">
        <v>10</v>
      </c>
      <c r="F252" s="579">
        <v>800</v>
      </c>
      <c r="G252" s="579">
        <v>2021</v>
      </c>
      <c r="H252" s="579">
        <v>2021</v>
      </c>
      <c r="I252" s="568" t="s">
        <v>149</v>
      </c>
      <c r="J252" s="568" t="s">
        <v>34</v>
      </c>
    </row>
    <row r="253" ht="27" spans="1:10">
      <c r="A253" s="568"/>
      <c r="B253" s="568">
        <f t="shared" si="3"/>
        <v>245</v>
      </c>
      <c r="C253" s="568" t="s">
        <v>1477</v>
      </c>
      <c r="D253" s="569" t="s">
        <v>1478</v>
      </c>
      <c r="E253" s="568" t="s">
        <v>10</v>
      </c>
      <c r="F253" s="579">
        <v>350</v>
      </c>
      <c r="G253" s="579">
        <v>2021</v>
      </c>
      <c r="H253" s="579">
        <v>2021</v>
      </c>
      <c r="I253" s="568" t="s">
        <v>520</v>
      </c>
      <c r="J253" s="568" t="s">
        <v>59</v>
      </c>
    </row>
    <row r="254" ht="135" spans="1:12">
      <c r="A254" s="568"/>
      <c r="B254" s="568">
        <f t="shared" si="3"/>
        <v>246</v>
      </c>
      <c r="C254" s="568" t="s">
        <v>1479</v>
      </c>
      <c r="D254" s="764" t="s">
        <v>1480</v>
      </c>
      <c r="E254" s="568" t="s">
        <v>85</v>
      </c>
      <c r="F254" s="579">
        <v>12251</v>
      </c>
      <c r="G254" s="579">
        <v>2019</v>
      </c>
      <c r="H254" s="579">
        <v>2022</v>
      </c>
      <c r="I254" s="568" t="s">
        <v>277</v>
      </c>
      <c r="J254" s="568" t="s">
        <v>278</v>
      </c>
      <c r="K254" s="560" t="s">
        <v>1291</v>
      </c>
      <c r="L254" s="564" t="s">
        <v>988</v>
      </c>
    </row>
    <row r="255" ht="54" spans="1:10">
      <c r="A255" s="568"/>
      <c r="B255" s="568">
        <f t="shared" si="3"/>
        <v>247</v>
      </c>
      <c r="C255" s="568" t="s">
        <v>1481</v>
      </c>
      <c r="D255" s="569" t="s">
        <v>1482</v>
      </c>
      <c r="E255" s="568" t="s">
        <v>85</v>
      </c>
      <c r="F255" s="579">
        <v>5000</v>
      </c>
      <c r="G255" s="579">
        <v>2020</v>
      </c>
      <c r="H255" s="579">
        <v>2021</v>
      </c>
      <c r="I255" s="568" t="s">
        <v>243</v>
      </c>
      <c r="J255" s="568" t="s">
        <v>54</v>
      </c>
    </row>
    <row r="256" spans="1:10">
      <c r="A256" s="568"/>
      <c r="B256" s="568">
        <f t="shared" si="3"/>
        <v>248</v>
      </c>
      <c r="C256" s="568" t="s">
        <v>1483</v>
      </c>
      <c r="D256" s="569" t="s">
        <v>1484</v>
      </c>
      <c r="E256" s="568" t="s">
        <v>85</v>
      </c>
      <c r="F256" s="579">
        <v>700</v>
      </c>
      <c r="G256" s="579">
        <v>2020</v>
      </c>
      <c r="H256" s="579">
        <v>2021</v>
      </c>
      <c r="I256" s="568" t="s">
        <v>243</v>
      </c>
      <c r="J256" s="568" t="s">
        <v>54</v>
      </c>
    </row>
    <row r="257" ht="54" spans="1:10">
      <c r="A257" s="568"/>
      <c r="B257" s="568">
        <f t="shared" si="3"/>
        <v>249</v>
      </c>
      <c r="C257" s="568" t="s">
        <v>1485</v>
      </c>
      <c r="D257" s="569" t="s">
        <v>1486</v>
      </c>
      <c r="E257" s="568" t="s">
        <v>85</v>
      </c>
      <c r="F257" s="579">
        <v>1800</v>
      </c>
      <c r="G257" s="579">
        <v>2020</v>
      </c>
      <c r="H257" s="579">
        <v>2021</v>
      </c>
      <c r="I257" s="568" t="s">
        <v>243</v>
      </c>
      <c r="J257" s="568" t="s">
        <v>54</v>
      </c>
    </row>
    <row r="258" ht="27" spans="1:10">
      <c r="A258" s="568"/>
      <c r="B258" s="568">
        <f t="shared" si="3"/>
        <v>250</v>
      </c>
      <c r="C258" s="568" t="s">
        <v>1487</v>
      </c>
      <c r="D258" s="569" t="s">
        <v>1488</v>
      </c>
      <c r="E258" s="568" t="s">
        <v>85</v>
      </c>
      <c r="F258" s="579">
        <v>7000</v>
      </c>
      <c r="G258" s="579">
        <v>2020</v>
      </c>
      <c r="H258" s="579">
        <v>2021</v>
      </c>
      <c r="I258" s="568" t="s">
        <v>243</v>
      </c>
      <c r="J258" s="568" t="s">
        <v>54</v>
      </c>
    </row>
    <row r="259" ht="27" spans="1:10">
      <c r="A259" s="568"/>
      <c r="B259" s="568">
        <f t="shared" si="3"/>
        <v>251</v>
      </c>
      <c r="C259" s="568" t="s">
        <v>1489</v>
      </c>
      <c r="D259" s="569" t="s">
        <v>1490</v>
      </c>
      <c r="E259" s="568" t="s">
        <v>85</v>
      </c>
      <c r="F259" s="579">
        <v>3000</v>
      </c>
      <c r="G259" s="579">
        <v>2020</v>
      </c>
      <c r="H259" s="579">
        <v>2021</v>
      </c>
      <c r="I259" s="568" t="s">
        <v>243</v>
      </c>
      <c r="J259" s="568" t="s">
        <v>54</v>
      </c>
    </row>
    <row r="260" ht="27" spans="1:10">
      <c r="A260" s="568"/>
      <c r="B260" s="568">
        <f t="shared" si="3"/>
        <v>252</v>
      </c>
      <c r="C260" s="568" t="s">
        <v>1491</v>
      </c>
      <c r="D260" s="569" t="s">
        <v>1492</v>
      </c>
      <c r="E260" s="568" t="s">
        <v>85</v>
      </c>
      <c r="F260" s="579">
        <v>1700</v>
      </c>
      <c r="G260" s="579">
        <v>2020</v>
      </c>
      <c r="H260" s="579">
        <v>2021</v>
      </c>
      <c r="I260" s="568" t="s">
        <v>243</v>
      </c>
      <c r="J260" s="568" t="s">
        <v>54</v>
      </c>
    </row>
    <row r="261" ht="40.5" spans="1:12">
      <c r="A261" s="568"/>
      <c r="B261" s="568">
        <f t="shared" si="3"/>
        <v>253</v>
      </c>
      <c r="C261" s="568" t="s">
        <v>1493</v>
      </c>
      <c r="D261" s="569" t="s">
        <v>1494</v>
      </c>
      <c r="E261" s="568" t="s">
        <v>85</v>
      </c>
      <c r="F261" s="796">
        <v>750</v>
      </c>
      <c r="G261" s="579">
        <v>2020</v>
      </c>
      <c r="H261" s="579">
        <v>2021</v>
      </c>
      <c r="I261" s="568" t="s">
        <v>149</v>
      </c>
      <c r="J261" s="568" t="s">
        <v>34</v>
      </c>
      <c r="K261" s="560" t="s">
        <v>1275</v>
      </c>
      <c r="L261" s="564" t="s">
        <v>1495</v>
      </c>
    </row>
    <row r="262" ht="40.5" spans="1:12">
      <c r="A262" s="568"/>
      <c r="B262" s="568">
        <f t="shared" si="3"/>
        <v>254</v>
      </c>
      <c r="C262" s="568" t="s">
        <v>1496</v>
      </c>
      <c r="D262" s="569" t="s">
        <v>1497</v>
      </c>
      <c r="E262" s="568" t="s">
        <v>85</v>
      </c>
      <c r="F262" s="796">
        <v>2800</v>
      </c>
      <c r="G262" s="579">
        <v>2020</v>
      </c>
      <c r="H262" s="579">
        <v>2021</v>
      </c>
      <c r="I262" s="568" t="s">
        <v>149</v>
      </c>
      <c r="J262" s="568" t="s">
        <v>34</v>
      </c>
      <c r="K262" s="560" t="s">
        <v>1275</v>
      </c>
      <c r="L262" s="564" t="s">
        <v>1449</v>
      </c>
    </row>
    <row r="263" ht="27" spans="1:10">
      <c r="A263" s="568"/>
      <c r="B263" s="568">
        <f t="shared" si="3"/>
        <v>255</v>
      </c>
      <c r="C263" s="568" t="s">
        <v>1498</v>
      </c>
      <c r="D263" s="569" t="s">
        <v>1499</v>
      </c>
      <c r="E263" s="568" t="s">
        <v>85</v>
      </c>
      <c r="F263" s="579">
        <v>800</v>
      </c>
      <c r="G263" s="579">
        <v>2020</v>
      </c>
      <c r="H263" s="579">
        <v>2021</v>
      </c>
      <c r="I263" s="568" t="s">
        <v>219</v>
      </c>
      <c r="J263" s="568" t="s">
        <v>110</v>
      </c>
    </row>
    <row r="264" ht="27" spans="1:10">
      <c r="A264" s="568"/>
      <c r="B264" s="568">
        <f t="shared" si="3"/>
        <v>256</v>
      </c>
      <c r="C264" s="568" t="s">
        <v>1500</v>
      </c>
      <c r="D264" s="569" t="s">
        <v>1501</v>
      </c>
      <c r="E264" s="568" t="s">
        <v>11</v>
      </c>
      <c r="F264" s="579" t="s">
        <v>21</v>
      </c>
      <c r="G264" s="579" t="s">
        <v>21</v>
      </c>
      <c r="H264" s="579" t="s">
        <v>21</v>
      </c>
      <c r="I264" s="568" t="s">
        <v>595</v>
      </c>
      <c r="J264" s="568" t="s">
        <v>47</v>
      </c>
    </row>
    <row r="265" ht="27" spans="1:10">
      <c r="A265" s="568"/>
      <c r="B265" s="568">
        <f t="shared" si="3"/>
        <v>257</v>
      </c>
      <c r="C265" s="592" t="s">
        <v>597</v>
      </c>
      <c r="D265" s="593" t="s">
        <v>598</v>
      </c>
      <c r="E265" s="568" t="s">
        <v>10</v>
      </c>
      <c r="F265" s="579" t="s">
        <v>21</v>
      </c>
      <c r="G265" s="579" t="s">
        <v>21</v>
      </c>
      <c r="H265" s="579" t="s">
        <v>21</v>
      </c>
      <c r="I265" s="568" t="s">
        <v>520</v>
      </c>
      <c r="J265" s="568" t="s">
        <v>589</v>
      </c>
    </row>
    <row r="266" ht="27" spans="1:10">
      <c r="A266" s="568"/>
      <c r="B266" s="568">
        <f t="shared" si="3"/>
        <v>258</v>
      </c>
      <c r="C266" s="592" t="s">
        <v>599</v>
      </c>
      <c r="D266" s="569" t="s">
        <v>600</v>
      </c>
      <c r="E266" s="568" t="s">
        <v>10</v>
      </c>
      <c r="F266" s="579" t="s">
        <v>21</v>
      </c>
      <c r="G266" s="579" t="s">
        <v>21</v>
      </c>
      <c r="H266" s="579" t="s">
        <v>21</v>
      </c>
      <c r="I266" s="568" t="s">
        <v>520</v>
      </c>
      <c r="J266" s="568" t="s">
        <v>59</v>
      </c>
    </row>
    <row r="267" ht="40.5" spans="1:10">
      <c r="A267" s="568" t="s">
        <v>1502</v>
      </c>
      <c r="B267" s="568">
        <f t="shared" si="3"/>
        <v>259</v>
      </c>
      <c r="C267" s="592" t="s">
        <v>583</v>
      </c>
      <c r="D267" s="593" t="s">
        <v>584</v>
      </c>
      <c r="E267" s="568" t="s">
        <v>85</v>
      </c>
      <c r="F267" s="579">
        <v>10000</v>
      </c>
      <c r="G267" s="579">
        <v>2020</v>
      </c>
      <c r="H267" s="579">
        <v>2021</v>
      </c>
      <c r="I267" s="568" t="s">
        <v>219</v>
      </c>
      <c r="J267" s="568" t="s">
        <v>110</v>
      </c>
    </row>
    <row r="268" s="692" customFormat="1" ht="27" spans="1:14">
      <c r="A268" s="739"/>
      <c r="B268" s="739">
        <f t="shared" si="3"/>
        <v>260</v>
      </c>
      <c r="C268" s="740" t="s">
        <v>585</v>
      </c>
      <c r="D268" s="741" t="s">
        <v>586</v>
      </c>
      <c r="E268" s="739" t="s">
        <v>10</v>
      </c>
      <c r="F268" s="742">
        <v>6000</v>
      </c>
      <c r="G268" s="742">
        <v>2021</v>
      </c>
      <c r="H268" s="742">
        <v>2022</v>
      </c>
      <c r="I268" s="739" t="s">
        <v>272</v>
      </c>
      <c r="J268" s="739" t="s">
        <v>273</v>
      </c>
      <c r="K268" s="694" t="s">
        <v>366</v>
      </c>
      <c r="L268" s="801" t="s">
        <v>274</v>
      </c>
      <c r="M268" s="694"/>
      <c r="N268" s="694"/>
    </row>
    <row r="269" ht="54" spans="1:10">
      <c r="A269" s="568"/>
      <c r="B269" s="568">
        <f t="shared" si="3"/>
        <v>261</v>
      </c>
      <c r="C269" s="592" t="s">
        <v>1503</v>
      </c>
      <c r="D269" s="593" t="s">
        <v>1504</v>
      </c>
      <c r="E269" s="568" t="s">
        <v>10</v>
      </c>
      <c r="F269" s="579">
        <v>399</v>
      </c>
      <c r="G269" s="579">
        <v>2021</v>
      </c>
      <c r="H269" s="579">
        <v>2021</v>
      </c>
      <c r="I269" s="568" t="s">
        <v>546</v>
      </c>
      <c r="J269" s="568" t="s">
        <v>121</v>
      </c>
    </row>
    <row r="270" ht="40.5" spans="1:10">
      <c r="A270" s="568"/>
      <c r="B270" s="568">
        <f t="shared" si="3"/>
        <v>262</v>
      </c>
      <c r="C270" s="568" t="s">
        <v>1505</v>
      </c>
      <c r="D270" s="569" t="s">
        <v>1506</v>
      </c>
      <c r="E270" s="568" t="s">
        <v>85</v>
      </c>
      <c r="F270" s="579">
        <v>13000</v>
      </c>
      <c r="G270" s="579">
        <v>2020</v>
      </c>
      <c r="H270" s="579">
        <v>2021</v>
      </c>
      <c r="I270" s="568" t="s">
        <v>243</v>
      </c>
      <c r="J270" s="568" t="s">
        <v>54</v>
      </c>
    </row>
    <row r="271" ht="40.5" spans="1:10">
      <c r="A271" s="568" t="s">
        <v>1507</v>
      </c>
      <c r="B271" s="568">
        <f t="shared" si="3"/>
        <v>263</v>
      </c>
      <c r="C271" s="568" t="s">
        <v>1508</v>
      </c>
      <c r="D271" s="569" t="s">
        <v>1509</v>
      </c>
      <c r="E271" s="568" t="s">
        <v>10</v>
      </c>
      <c r="F271" s="575">
        <v>2400</v>
      </c>
      <c r="G271" s="568">
        <v>2021</v>
      </c>
      <c r="H271" s="568">
        <v>2022</v>
      </c>
      <c r="I271" s="568" t="s">
        <v>243</v>
      </c>
      <c r="J271" s="588" t="s">
        <v>54</v>
      </c>
    </row>
    <row r="272" ht="40.5" spans="1:12">
      <c r="A272" s="568"/>
      <c r="B272" s="568">
        <f t="shared" si="3"/>
        <v>264</v>
      </c>
      <c r="C272" s="568" t="s">
        <v>1510</v>
      </c>
      <c r="D272" s="569" t="s">
        <v>1511</v>
      </c>
      <c r="E272" s="568" t="s">
        <v>10</v>
      </c>
      <c r="F272" s="579">
        <v>220000</v>
      </c>
      <c r="G272" s="579">
        <v>2021</v>
      </c>
      <c r="H272" s="579">
        <v>2025</v>
      </c>
      <c r="I272" s="796" t="s">
        <v>21</v>
      </c>
      <c r="J272" s="568" t="s">
        <v>47</v>
      </c>
      <c r="K272" s="560" t="s">
        <v>1241</v>
      </c>
      <c r="L272" s="564" t="s">
        <v>1512</v>
      </c>
    </row>
    <row r="273" ht="54" spans="1:10">
      <c r="A273" s="568"/>
      <c r="B273" s="568">
        <f t="shared" si="3"/>
        <v>265</v>
      </c>
      <c r="C273" s="568" t="s">
        <v>1513</v>
      </c>
      <c r="D273" s="569" t="s">
        <v>1514</v>
      </c>
      <c r="E273" s="568" t="s">
        <v>11</v>
      </c>
      <c r="F273" s="579" t="s">
        <v>21</v>
      </c>
      <c r="G273" s="579" t="s">
        <v>21</v>
      </c>
      <c r="H273" s="579" t="s">
        <v>21</v>
      </c>
      <c r="I273" s="579" t="s">
        <v>21</v>
      </c>
      <c r="J273" s="568" t="s">
        <v>47</v>
      </c>
    </row>
    <row r="274" ht="54" spans="1:10">
      <c r="A274" s="568"/>
      <c r="B274" s="568">
        <f t="shared" ref="B274:B278" si="4">B273+1</f>
        <v>266</v>
      </c>
      <c r="C274" s="568" t="s">
        <v>1515</v>
      </c>
      <c r="D274" s="569" t="s">
        <v>1516</v>
      </c>
      <c r="E274" s="568" t="s">
        <v>10</v>
      </c>
      <c r="F274" s="579">
        <v>120000</v>
      </c>
      <c r="G274" s="579" t="s">
        <v>21</v>
      </c>
      <c r="H274" s="579" t="s">
        <v>21</v>
      </c>
      <c r="I274" s="568" t="s">
        <v>21</v>
      </c>
      <c r="J274" s="568" t="s">
        <v>609</v>
      </c>
    </row>
    <row r="275" ht="27" spans="1:10">
      <c r="A275" s="568"/>
      <c r="B275" s="568">
        <f t="shared" si="4"/>
        <v>267</v>
      </c>
      <c r="C275" s="568" t="s">
        <v>1517</v>
      </c>
      <c r="D275" s="569" t="s">
        <v>1518</v>
      </c>
      <c r="E275" s="568" t="s">
        <v>85</v>
      </c>
      <c r="F275" s="575">
        <v>4500</v>
      </c>
      <c r="G275" s="568">
        <v>2019</v>
      </c>
      <c r="H275" s="568">
        <v>2021</v>
      </c>
      <c r="I275" s="568" t="s">
        <v>247</v>
      </c>
      <c r="J275" s="588" t="s">
        <v>248</v>
      </c>
    </row>
    <row r="276" ht="40.5" spans="1:10">
      <c r="A276" s="568"/>
      <c r="B276" s="568">
        <f t="shared" si="4"/>
        <v>268</v>
      </c>
      <c r="C276" s="568" t="s">
        <v>1519</v>
      </c>
      <c r="D276" s="569" t="s">
        <v>1520</v>
      </c>
      <c r="E276" s="568" t="s">
        <v>10</v>
      </c>
      <c r="F276" s="575">
        <v>1000</v>
      </c>
      <c r="G276" s="568">
        <v>2021</v>
      </c>
      <c r="H276" s="568">
        <v>2021</v>
      </c>
      <c r="I276" s="568" t="s">
        <v>247</v>
      </c>
      <c r="J276" s="588" t="s">
        <v>248</v>
      </c>
    </row>
    <row r="277" ht="54" spans="1:12">
      <c r="A277" s="568"/>
      <c r="B277" s="568">
        <f t="shared" si="4"/>
        <v>269</v>
      </c>
      <c r="C277" s="568" t="s">
        <v>1521</v>
      </c>
      <c r="D277" s="573" t="s">
        <v>1522</v>
      </c>
      <c r="E277" s="568" t="s">
        <v>10</v>
      </c>
      <c r="F277" s="589">
        <v>5000</v>
      </c>
      <c r="G277" s="803">
        <v>2021</v>
      </c>
      <c r="H277" s="803">
        <v>2022</v>
      </c>
      <c r="I277" s="588" t="s">
        <v>277</v>
      </c>
      <c r="J277" s="568" t="s">
        <v>278</v>
      </c>
      <c r="K277" s="560" t="s">
        <v>1291</v>
      </c>
      <c r="L277" s="564" t="s">
        <v>988</v>
      </c>
    </row>
    <row r="278" ht="40.5" spans="1:10">
      <c r="A278" s="568"/>
      <c r="B278" s="568">
        <f t="shared" si="4"/>
        <v>270</v>
      </c>
      <c r="C278" s="568" t="s">
        <v>1523</v>
      </c>
      <c r="D278" s="573" t="s">
        <v>613</v>
      </c>
      <c r="E278" s="568" t="s">
        <v>11</v>
      </c>
      <c r="F278" s="579" t="s">
        <v>21</v>
      </c>
      <c r="G278" s="579" t="s">
        <v>21</v>
      </c>
      <c r="H278" s="579" t="s">
        <v>21</v>
      </c>
      <c r="I278" s="579" t="s">
        <v>21</v>
      </c>
      <c r="J278" s="568" t="s">
        <v>47</v>
      </c>
    </row>
    <row r="279" spans="1:10">
      <c r="A279" s="615" t="str">
        <f>项目库统计汇总表0!A6</f>
        <v>2、城市更新（合计项目112项，总投资1342.44亿元；其中新建项目71项，总投资905.10亿元；续建项目19项，总投资189.33亿元；谋划项目22项，总投资253.9亿元。）</v>
      </c>
      <c r="B279" s="616"/>
      <c r="C279" s="616"/>
      <c r="D279" s="616"/>
      <c r="E279" s="616"/>
      <c r="F279" s="616"/>
      <c r="G279" s="616"/>
      <c r="H279" s="616"/>
      <c r="I279" s="616"/>
      <c r="J279" s="616"/>
    </row>
    <row r="280" ht="27" spans="1:10">
      <c r="A280" s="568" t="s">
        <v>615</v>
      </c>
      <c r="B280" s="568">
        <f>B278+1</f>
        <v>271</v>
      </c>
      <c r="C280" s="568" t="s">
        <v>616</v>
      </c>
      <c r="D280" s="569" t="s">
        <v>617</v>
      </c>
      <c r="E280" s="568" t="s">
        <v>10</v>
      </c>
      <c r="F280" s="576">
        <v>26814</v>
      </c>
      <c r="G280" s="568">
        <v>2021.1</v>
      </c>
      <c r="H280" s="568">
        <v>2022.12</v>
      </c>
      <c r="I280" s="568" t="s">
        <v>618</v>
      </c>
      <c r="J280" s="568" t="s">
        <v>59</v>
      </c>
    </row>
    <row r="281" ht="27" spans="1:10">
      <c r="A281" s="568"/>
      <c r="B281" s="568">
        <f t="shared" ref="B281:B344" si="5">B280+1</f>
        <v>272</v>
      </c>
      <c r="C281" s="568" t="s">
        <v>620</v>
      </c>
      <c r="D281" s="569" t="s">
        <v>621</v>
      </c>
      <c r="E281" s="568" t="s">
        <v>10</v>
      </c>
      <c r="F281" s="576">
        <v>23765.3</v>
      </c>
      <c r="G281" s="568">
        <v>2021.1</v>
      </c>
      <c r="H281" s="568">
        <v>2022.12</v>
      </c>
      <c r="I281" s="568" t="s">
        <v>622</v>
      </c>
      <c r="J281" s="568" t="s">
        <v>47</v>
      </c>
    </row>
    <row r="282" ht="27" spans="1:10">
      <c r="A282" s="568"/>
      <c r="B282" s="568">
        <f t="shared" si="5"/>
        <v>273</v>
      </c>
      <c r="C282" s="568" t="s">
        <v>623</v>
      </c>
      <c r="D282" s="569" t="s">
        <v>624</v>
      </c>
      <c r="E282" s="568" t="s">
        <v>10</v>
      </c>
      <c r="F282" s="576">
        <v>1321</v>
      </c>
      <c r="G282" s="568">
        <v>2021.1</v>
      </c>
      <c r="H282" s="568">
        <v>2022.12</v>
      </c>
      <c r="I282" s="568" t="s">
        <v>219</v>
      </c>
      <c r="J282" s="568" t="s">
        <v>110</v>
      </c>
    </row>
    <row r="283" ht="27" spans="1:10">
      <c r="A283" s="568"/>
      <c r="B283" s="568">
        <f t="shared" si="5"/>
        <v>274</v>
      </c>
      <c r="C283" s="568" t="s">
        <v>626</v>
      </c>
      <c r="D283" s="569" t="s">
        <v>629</v>
      </c>
      <c r="E283" s="568" t="s">
        <v>10</v>
      </c>
      <c r="F283" s="576">
        <v>10677</v>
      </c>
      <c r="G283" s="568">
        <v>2021</v>
      </c>
      <c r="H283" s="568">
        <v>2022</v>
      </c>
      <c r="I283" s="568" t="s">
        <v>628</v>
      </c>
      <c r="J283" s="568" t="s">
        <v>38</v>
      </c>
    </row>
    <row r="284" ht="27" spans="1:10">
      <c r="A284" s="568"/>
      <c r="B284" s="568">
        <f t="shared" si="5"/>
        <v>275</v>
      </c>
      <c r="C284" s="568" t="s">
        <v>630</v>
      </c>
      <c r="D284" s="569" t="s">
        <v>631</v>
      </c>
      <c r="E284" s="568" t="s">
        <v>10</v>
      </c>
      <c r="F284" s="576">
        <v>2308</v>
      </c>
      <c r="G284" s="568">
        <v>2021.1</v>
      </c>
      <c r="H284" s="568">
        <v>2021.12</v>
      </c>
      <c r="I284" s="568" t="s">
        <v>632</v>
      </c>
      <c r="J284" s="568" t="s">
        <v>248</v>
      </c>
    </row>
    <row r="285" ht="27" spans="1:10">
      <c r="A285" s="568"/>
      <c r="B285" s="568">
        <f t="shared" si="5"/>
        <v>276</v>
      </c>
      <c r="C285" s="568" t="s">
        <v>633</v>
      </c>
      <c r="D285" s="569" t="s">
        <v>634</v>
      </c>
      <c r="E285" s="568" t="s">
        <v>10</v>
      </c>
      <c r="F285" s="576">
        <v>2872</v>
      </c>
      <c r="G285" s="568">
        <v>2021.1</v>
      </c>
      <c r="H285" s="568">
        <v>2021.12</v>
      </c>
      <c r="I285" s="568" t="s">
        <v>635</v>
      </c>
      <c r="J285" s="568" t="s">
        <v>264</v>
      </c>
    </row>
    <row r="286" ht="27" spans="1:10">
      <c r="A286" s="568"/>
      <c r="B286" s="568">
        <f t="shared" si="5"/>
        <v>277</v>
      </c>
      <c r="C286" s="568" t="s">
        <v>636</v>
      </c>
      <c r="D286" s="569" t="s">
        <v>637</v>
      </c>
      <c r="E286" s="568" t="s">
        <v>10</v>
      </c>
      <c r="F286" s="576">
        <v>5550</v>
      </c>
      <c r="G286" s="568">
        <v>2021.1</v>
      </c>
      <c r="H286" s="568">
        <v>2022.12</v>
      </c>
      <c r="I286" s="568" t="s">
        <v>638</v>
      </c>
      <c r="J286" s="568" t="s">
        <v>34</v>
      </c>
    </row>
    <row r="287" ht="27" spans="1:10">
      <c r="A287" s="568"/>
      <c r="B287" s="568">
        <f t="shared" si="5"/>
        <v>278</v>
      </c>
      <c r="C287" s="568" t="s">
        <v>639</v>
      </c>
      <c r="D287" s="569" t="s">
        <v>640</v>
      </c>
      <c r="E287" s="568" t="s">
        <v>10</v>
      </c>
      <c r="F287" s="576">
        <v>744.28</v>
      </c>
      <c r="G287" s="568">
        <v>2021.1</v>
      </c>
      <c r="H287" s="568">
        <v>2021.12</v>
      </c>
      <c r="I287" s="568" t="s">
        <v>641</v>
      </c>
      <c r="J287" s="568" t="s">
        <v>54</v>
      </c>
    </row>
    <row r="288" ht="40.5" spans="1:12">
      <c r="A288" s="568"/>
      <c r="B288" s="568">
        <f t="shared" si="5"/>
        <v>279</v>
      </c>
      <c r="C288" s="738" t="s">
        <v>1524</v>
      </c>
      <c r="D288" s="569" t="s">
        <v>643</v>
      </c>
      <c r="E288" s="568" t="s">
        <v>10</v>
      </c>
      <c r="F288" s="576">
        <v>1400</v>
      </c>
      <c r="G288" s="568">
        <v>2021.8</v>
      </c>
      <c r="H288" s="568">
        <v>2021.12</v>
      </c>
      <c r="I288" s="568" t="s">
        <v>644</v>
      </c>
      <c r="J288" s="568" t="s">
        <v>24</v>
      </c>
      <c r="K288" s="560" t="s">
        <v>1271</v>
      </c>
      <c r="L288" s="564" t="s">
        <v>1525</v>
      </c>
    </row>
    <row r="289" ht="27" spans="1:12">
      <c r="A289" s="568"/>
      <c r="B289" s="568">
        <f t="shared" si="5"/>
        <v>280</v>
      </c>
      <c r="C289" s="568" t="s">
        <v>648</v>
      </c>
      <c r="D289" s="764" t="s">
        <v>1526</v>
      </c>
      <c r="E289" s="568" t="s">
        <v>10</v>
      </c>
      <c r="F289" s="795">
        <v>1609</v>
      </c>
      <c r="G289" s="568">
        <v>2021.1</v>
      </c>
      <c r="H289" s="568">
        <v>2022.12</v>
      </c>
      <c r="I289" s="738" t="s">
        <v>1527</v>
      </c>
      <c r="J289" s="568" t="s">
        <v>273</v>
      </c>
      <c r="K289" s="560" t="s">
        <v>366</v>
      </c>
      <c r="L289" s="564" t="s">
        <v>988</v>
      </c>
    </row>
    <row r="290" ht="27" spans="1:10">
      <c r="A290" s="568"/>
      <c r="B290" s="568">
        <f t="shared" si="5"/>
        <v>281</v>
      </c>
      <c r="C290" s="568" t="s">
        <v>651</v>
      </c>
      <c r="D290" s="569" t="s">
        <v>652</v>
      </c>
      <c r="E290" s="568" t="s">
        <v>10</v>
      </c>
      <c r="F290" s="576">
        <v>704</v>
      </c>
      <c r="G290" s="568">
        <v>2021.1</v>
      </c>
      <c r="H290" s="568">
        <v>2022.12</v>
      </c>
      <c r="I290" s="568" t="s">
        <v>653</v>
      </c>
      <c r="J290" s="568" t="s">
        <v>278</v>
      </c>
    </row>
    <row r="291" ht="40.5" spans="1:12">
      <c r="A291" s="568"/>
      <c r="B291" s="568">
        <f t="shared" si="5"/>
        <v>282</v>
      </c>
      <c r="C291" s="568" t="s">
        <v>655</v>
      </c>
      <c r="D291" s="569" t="s">
        <v>658</v>
      </c>
      <c r="E291" s="568" t="s">
        <v>10</v>
      </c>
      <c r="F291" s="795">
        <v>20000</v>
      </c>
      <c r="G291" s="568">
        <v>2021</v>
      </c>
      <c r="H291" s="568">
        <v>2025</v>
      </c>
      <c r="I291" s="568" t="s">
        <v>659</v>
      </c>
      <c r="J291" s="568" t="s">
        <v>47</v>
      </c>
      <c r="K291" s="560" t="s">
        <v>1241</v>
      </c>
      <c r="L291" s="564" t="s">
        <v>988</v>
      </c>
    </row>
    <row r="292" ht="40.5" spans="1:10">
      <c r="A292" s="568"/>
      <c r="B292" s="568">
        <f t="shared" si="5"/>
        <v>283</v>
      </c>
      <c r="C292" s="568" t="s">
        <v>661</v>
      </c>
      <c r="D292" s="569" t="s">
        <v>662</v>
      </c>
      <c r="E292" s="568" t="s">
        <v>10</v>
      </c>
      <c r="F292" s="576">
        <v>14000</v>
      </c>
      <c r="G292" s="568">
        <v>2021.1</v>
      </c>
      <c r="H292" s="568">
        <v>2025.12</v>
      </c>
      <c r="I292" s="568" t="s">
        <v>663</v>
      </c>
      <c r="J292" s="568" t="s">
        <v>59</v>
      </c>
    </row>
    <row r="293" ht="27" spans="1:10">
      <c r="A293" s="568"/>
      <c r="B293" s="568">
        <f t="shared" si="5"/>
        <v>284</v>
      </c>
      <c r="C293" s="568" t="s">
        <v>664</v>
      </c>
      <c r="D293" s="569" t="s">
        <v>665</v>
      </c>
      <c r="E293" s="568" t="s">
        <v>10</v>
      </c>
      <c r="F293" s="576">
        <v>7000</v>
      </c>
      <c r="G293" s="568">
        <v>2021.1</v>
      </c>
      <c r="H293" s="568">
        <v>2025.12</v>
      </c>
      <c r="I293" s="568" t="s">
        <v>663</v>
      </c>
      <c r="J293" s="568" t="s">
        <v>59</v>
      </c>
    </row>
    <row r="294" ht="27" spans="1:10">
      <c r="A294" s="568"/>
      <c r="B294" s="568">
        <f t="shared" si="5"/>
        <v>285</v>
      </c>
      <c r="C294" s="568" t="s">
        <v>666</v>
      </c>
      <c r="D294" s="569" t="s">
        <v>667</v>
      </c>
      <c r="E294" s="568" t="s">
        <v>10</v>
      </c>
      <c r="F294" s="576">
        <v>15500</v>
      </c>
      <c r="G294" s="568">
        <v>2021.1</v>
      </c>
      <c r="H294" s="568">
        <v>2025.12</v>
      </c>
      <c r="I294" s="568" t="s">
        <v>663</v>
      </c>
      <c r="J294" s="568" t="s">
        <v>59</v>
      </c>
    </row>
    <row r="295" ht="40.5" spans="1:12">
      <c r="A295" s="568"/>
      <c r="B295" s="568">
        <f t="shared" si="5"/>
        <v>286</v>
      </c>
      <c r="C295" s="568" t="s">
        <v>668</v>
      </c>
      <c r="D295" s="569" t="s">
        <v>669</v>
      </c>
      <c r="E295" s="568" t="s">
        <v>10</v>
      </c>
      <c r="F295" s="576">
        <v>10000</v>
      </c>
      <c r="G295" s="738">
        <v>2021</v>
      </c>
      <c r="H295" s="738">
        <v>2025</v>
      </c>
      <c r="I295" s="568" t="s">
        <v>659</v>
      </c>
      <c r="J295" s="568" t="s">
        <v>47</v>
      </c>
      <c r="K295" s="560" t="s">
        <v>1241</v>
      </c>
      <c r="L295" s="564" t="s">
        <v>988</v>
      </c>
    </row>
    <row r="296" ht="40.5" spans="1:12">
      <c r="A296" s="568"/>
      <c r="B296" s="568">
        <f t="shared" si="5"/>
        <v>287</v>
      </c>
      <c r="C296" s="568" t="s">
        <v>670</v>
      </c>
      <c r="D296" s="569" t="s">
        <v>671</v>
      </c>
      <c r="E296" s="568" t="s">
        <v>10</v>
      </c>
      <c r="F296" s="576">
        <v>21500</v>
      </c>
      <c r="G296" s="738">
        <v>2022</v>
      </c>
      <c r="H296" s="738">
        <v>2026</v>
      </c>
      <c r="I296" s="568" t="s">
        <v>659</v>
      </c>
      <c r="J296" s="738" t="s">
        <v>677</v>
      </c>
      <c r="K296" s="560" t="s">
        <v>1241</v>
      </c>
      <c r="L296" s="564" t="s">
        <v>988</v>
      </c>
    </row>
    <row r="297" ht="40.5" spans="1:10">
      <c r="A297" s="568"/>
      <c r="B297" s="568">
        <f t="shared" si="5"/>
        <v>288</v>
      </c>
      <c r="C297" s="568" t="s">
        <v>672</v>
      </c>
      <c r="D297" s="569" t="s">
        <v>674</v>
      </c>
      <c r="E297" s="568" t="s">
        <v>10</v>
      </c>
      <c r="F297" s="576">
        <v>10000</v>
      </c>
      <c r="G297" s="568">
        <v>2021</v>
      </c>
      <c r="H297" s="568">
        <v>2025</v>
      </c>
      <c r="I297" s="568" t="s">
        <v>659</v>
      </c>
      <c r="J297" s="568" t="s">
        <v>47</v>
      </c>
    </row>
    <row r="298" ht="40.5" spans="1:12">
      <c r="A298" s="568"/>
      <c r="B298" s="568">
        <f t="shared" si="5"/>
        <v>289</v>
      </c>
      <c r="C298" s="568" t="s">
        <v>675</v>
      </c>
      <c r="D298" s="569" t="s">
        <v>676</v>
      </c>
      <c r="E298" s="568" t="s">
        <v>10</v>
      </c>
      <c r="F298" s="576">
        <v>30000</v>
      </c>
      <c r="G298" s="738">
        <v>2022</v>
      </c>
      <c r="H298" s="738">
        <v>2026</v>
      </c>
      <c r="I298" s="568" t="s">
        <v>659</v>
      </c>
      <c r="J298" s="568" t="s">
        <v>677</v>
      </c>
      <c r="K298" s="560" t="s">
        <v>1241</v>
      </c>
      <c r="L298" s="564" t="s">
        <v>988</v>
      </c>
    </row>
    <row r="299" ht="26.25" customHeight="1" spans="1:10">
      <c r="A299" s="568" t="s">
        <v>678</v>
      </c>
      <c r="B299" s="568">
        <f t="shared" si="5"/>
        <v>290</v>
      </c>
      <c r="C299" s="568" t="s">
        <v>679</v>
      </c>
      <c r="D299" s="569" t="s">
        <v>680</v>
      </c>
      <c r="E299" s="568" t="s">
        <v>10</v>
      </c>
      <c r="F299" s="568">
        <v>100000</v>
      </c>
      <c r="G299" s="568" t="s">
        <v>21</v>
      </c>
      <c r="H299" s="568" t="s">
        <v>21</v>
      </c>
      <c r="I299" s="568" t="s">
        <v>681</v>
      </c>
      <c r="J299" s="568" t="s">
        <v>47</v>
      </c>
    </row>
    <row r="300" ht="40.5" spans="1:10">
      <c r="A300" s="568"/>
      <c r="B300" s="568">
        <f t="shared" si="5"/>
        <v>291</v>
      </c>
      <c r="C300" s="568" t="s">
        <v>682</v>
      </c>
      <c r="D300" s="569" t="s">
        <v>1528</v>
      </c>
      <c r="E300" s="568" t="s">
        <v>85</v>
      </c>
      <c r="F300" s="576">
        <v>46950</v>
      </c>
      <c r="G300" s="617" t="s">
        <v>350</v>
      </c>
      <c r="H300" s="579">
        <v>2023.12</v>
      </c>
      <c r="I300" s="568" t="s">
        <v>46</v>
      </c>
      <c r="J300" s="568" t="s">
        <v>47</v>
      </c>
    </row>
    <row r="301" ht="27" spans="1:14">
      <c r="A301" s="568"/>
      <c r="B301" s="568">
        <f t="shared" si="5"/>
        <v>292</v>
      </c>
      <c r="C301" s="568" t="s">
        <v>684</v>
      </c>
      <c r="D301" s="569" t="s">
        <v>685</v>
      </c>
      <c r="E301" s="568" t="s">
        <v>10</v>
      </c>
      <c r="F301" s="795">
        <v>100000</v>
      </c>
      <c r="G301" s="796">
        <v>2022.7</v>
      </c>
      <c r="H301" s="568">
        <v>2024.12</v>
      </c>
      <c r="I301" s="738" t="s">
        <v>527</v>
      </c>
      <c r="J301" s="568" t="s">
        <v>687</v>
      </c>
      <c r="K301" s="560" t="s">
        <v>1252</v>
      </c>
      <c r="L301" s="564" t="s">
        <v>1529</v>
      </c>
      <c r="M301" s="560" t="s">
        <v>1241</v>
      </c>
      <c r="N301" s="560" t="s">
        <v>1530</v>
      </c>
    </row>
    <row r="302" ht="27" spans="1:12">
      <c r="A302" s="568"/>
      <c r="B302" s="568">
        <f t="shared" si="5"/>
        <v>293</v>
      </c>
      <c r="C302" s="568" t="s">
        <v>688</v>
      </c>
      <c r="D302" s="569" t="s">
        <v>689</v>
      </c>
      <c r="E302" s="568" t="s">
        <v>11</v>
      </c>
      <c r="F302" s="576" t="s">
        <v>21</v>
      </c>
      <c r="G302" s="579" t="s">
        <v>21</v>
      </c>
      <c r="H302" s="568" t="s">
        <v>21</v>
      </c>
      <c r="I302" s="738" t="s">
        <v>527</v>
      </c>
      <c r="J302" s="568" t="s">
        <v>687</v>
      </c>
      <c r="K302" s="560" t="s">
        <v>1252</v>
      </c>
      <c r="L302" s="564" t="s">
        <v>988</v>
      </c>
    </row>
    <row r="303" ht="40.5" spans="1:10">
      <c r="A303" s="568"/>
      <c r="B303" s="568">
        <f t="shared" si="5"/>
        <v>294</v>
      </c>
      <c r="C303" s="568" t="s">
        <v>1531</v>
      </c>
      <c r="D303" s="569" t="s">
        <v>1532</v>
      </c>
      <c r="E303" s="568" t="s">
        <v>85</v>
      </c>
      <c r="F303" s="618">
        <v>100000</v>
      </c>
      <c r="G303" s="568" t="s">
        <v>350</v>
      </c>
      <c r="H303" s="568">
        <v>2022</v>
      </c>
      <c r="I303" s="568" t="s">
        <v>692</v>
      </c>
      <c r="J303" s="568" t="s">
        <v>693</v>
      </c>
    </row>
    <row r="304" ht="40.5" spans="1:10">
      <c r="A304" s="568"/>
      <c r="B304" s="568">
        <f t="shared" si="5"/>
        <v>295</v>
      </c>
      <c r="C304" s="568" t="s">
        <v>1533</v>
      </c>
      <c r="D304" s="569" t="s">
        <v>691</v>
      </c>
      <c r="E304" s="568" t="s">
        <v>10</v>
      </c>
      <c r="F304" s="576">
        <v>941600</v>
      </c>
      <c r="G304" s="568">
        <v>2021.9</v>
      </c>
      <c r="H304" s="568" t="s">
        <v>21</v>
      </c>
      <c r="I304" s="568" t="s">
        <v>692</v>
      </c>
      <c r="J304" s="568" t="s">
        <v>693</v>
      </c>
    </row>
    <row r="305" ht="40.5" spans="1:10">
      <c r="A305" s="568"/>
      <c r="B305" s="568">
        <f t="shared" si="5"/>
        <v>296</v>
      </c>
      <c r="C305" s="568" t="s">
        <v>694</v>
      </c>
      <c r="D305" s="569" t="s">
        <v>695</v>
      </c>
      <c r="E305" s="568" t="s">
        <v>10</v>
      </c>
      <c r="F305" s="576">
        <v>100000</v>
      </c>
      <c r="G305" s="568">
        <v>2021.6</v>
      </c>
      <c r="H305" s="568">
        <v>2023.12</v>
      </c>
      <c r="I305" s="568" t="s">
        <v>133</v>
      </c>
      <c r="J305" s="568" t="s">
        <v>47</v>
      </c>
    </row>
    <row r="306" ht="27" spans="1:10">
      <c r="A306" s="568"/>
      <c r="B306" s="568">
        <f t="shared" si="5"/>
        <v>297</v>
      </c>
      <c r="C306" s="568" t="s">
        <v>696</v>
      </c>
      <c r="D306" s="569" t="s">
        <v>697</v>
      </c>
      <c r="E306" s="568" t="s">
        <v>10</v>
      </c>
      <c r="F306" s="576">
        <v>100000</v>
      </c>
      <c r="G306" s="568" t="s">
        <v>21</v>
      </c>
      <c r="H306" s="568" t="s">
        <v>21</v>
      </c>
      <c r="I306" s="568" t="s">
        <v>311</v>
      </c>
      <c r="J306" s="568" t="s">
        <v>59</v>
      </c>
    </row>
    <row r="307" ht="40.5" spans="1:10">
      <c r="A307" s="568"/>
      <c r="B307" s="568">
        <f t="shared" si="5"/>
        <v>298</v>
      </c>
      <c r="C307" s="568" t="s">
        <v>698</v>
      </c>
      <c r="D307" s="569" t="s">
        <v>699</v>
      </c>
      <c r="E307" s="568" t="s">
        <v>10</v>
      </c>
      <c r="F307" s="576">
        <v>180000</v>
      </c>
      <c r="G307" s="568" t="s">
        <v>21</v>
      </c>
      <c r="H307" s="568" t="s">
        <v>21</v>
      </c>
      <c r="I307" s="568" t="s">
        <v>311</v>
      </c>
      <c r="J307" s="568" t="s">
        <v>59</v>
      </c>
    </row>
    <row r="308" ht="40.5" spans="1:12">
      <c r="A308" s="568"/>
      <c r="B308" s="568">
        <f t="shared" si="5"/>
        <v>299</v>
      </c>
      <c r="C308" s="568" t="s">
        <v>700</v>
      </c>
      <c r="D308" s="569" t="s">
        <v>701</v>
      </c>
      <c r="E308" s="568" t="s">
        <v>10</v>
      </c>
      <c r="F308" s="738" t="s">
        <v>21</v>
      </c>
      <c r="G308" s="738" t="s">
        <v>21</v>
      </c>
      <c r="H308" s="738" t="s">
        <v>21</v>
      </c>
      <c r="I308" s="624" t="s">
        <v>353</v>
      </c>
      <c r="J308" s="568" t="s">
        <v>47</v>
      </c>
      <c r="K308" s="560" t="s">
        <v>1241</v>
      </c>
      <c r="L308" s="806" t="s">
        <v>1534</v>
      </c>
    </row>
    <row r="309" ht="27" spans="1:10">
      <c r="A309" s="568"/>
      <c r="B309" s="568">
        <f t="shared" si="5"/>
        <v>300</v>
      </c>
      <c r="C309" s="568" t="s">
        <v>702</v>
      </c>
      <c r="D309" s="569" t="s">
        <v>703</v>
      </c>
      <c r="E309" s="568" t="s">
        <v>10</v>
      </c>
      <c r="F309" s="575">
        <v>83100</v>
      </c>
      <c r="G309" s="576">
        <v>2021.1</v>
      </c>
      <c r="H309" s="576">
        <v>2025.12</v>
      </c>
      <c r="I309" s="568" t="s">
        <v>704</v>
      </c>
      <c r="J309" s="568" t="s">
        <v>47</v>
      </c>
    </row>
    <row r="310" ht="54" spans="1:12">
      <c r="A310" s="568"/>
      <c r="B310" s="568">
        <f t="shared" si="5"/>
        <v>301</v>
      </c>
      <c r="C310" s="568" t="s">
        <v>705</v>
      </c>
      <c r="D310" s="569" t="s">
        <v>706</v>
      </c>
      <c r="E310" s="568" t="s">
        <v>10</v>
      </c>
      <c r="F310" s="738" t="s">
        <v>21</v>
      </c>
      <c r="G310" s="738" t="s">
        <v>21</v>
      </c>
      <c r="H310" s="738" t="s">
        <v>21</v>
      </c>
      <c r="I310" s="624" t="s">
        <v>353</v>
      </c>
      <c r="J310" s="568" t="s">
        <v>47</v>
      </c>
      <c r="K310" s="560" t="s">
        <v>1241</v>
      </c>
      <c r="L310" s="806" t="s">
        <v>1534</v>
      </c>
    </row>
    <row r="311" ht="40.5" spans="1:12">
      <c r="A311" s="568"/>
      <c r="B311" s="568">
        <f t="shared" si="5"/>
        <v>302</v>
      </c>
      <c r="C311" s="568" t="s">
        <v>707</v>
      </c>
      <c r="D311" s="569" t="s">
        <v>708</v>
      </c>
      <c r="E311" s="568" t="s">
        <v>10</v>
      </c>
      <c r="F311" s="620">
        <v>733800</v>
      </c>
      <c r="G311" s="596">
        <v>2021.1</v>
      </c>
      <c r="H311" s="579">
        <v>2025.6</v>
      </c>
      <c r="I311" s="624" t="s">
        <v>353</v>
      </c>
      <c r="J311" s="568" t="s">
        <v>47</v>
      </c>
      <c r="K311" s="560" t="s">
        <v>1241</v>
      </c>
      <c r="L311" s="806" t="s">
        <v>1534</v>
      </c>
    </row>
    <row r="312" ht="54" spans="1:10">
      <c r="A312" s="568"/>
      <c r="B312" s="568">
        <f t="shared" si="5"/>
        <v>303</v>
      </c>
      <c r="C312" s="568" t="s">
        <v>709</v>
      </c>
      <c r="D312" s="569" t="s">
        <v>710</v>
      </c>
      <c r="E312" s="568" t="s">
        <v>85</v>
      </c>
      <c r="F312" s="568">
        <v>56500</v>
      </c>
      <c r="G312" s="576">
        <v>2020.9</v>
      </c>
      <c r="H312" s="576">
        <v>2025.12</v>
      </c>
      <c r="I312" s="568" t="s">
        <v>711</v>
      </c>
      <c r="J312" s="568" t="s">
        <v>59</v>
      </c>
    </row>
    <row r="313" ht="54" spans="1:14">
      <c r="A313" s="568"/>
      <c r="B313" s="568">
        <f t="shared" si="5"/>
        <v>304</v>
      </c>
      <c r="C313" s="568" t="s">
        <v>712</v>
      </c>
      <c r="D313" s="569" t="s">
        <v>713</v>
      </c>
      <c r="E313" s="568" t="s">
        <v>85</v>
      </c>
      <c r="F313" s="568">
        <v>50157</v>
      </c>
      <c r="G313" s="738">
        <v>2021.11</v>
      </c>
      <c r="H313" s="738">
        <v>2024.12</v>
      </c>
      <c r="I313" s="738" t="s">
        <v>527</v>
      </c>
      <c r="J313" s="568" t="s">
        <v>47</v>
      </c>
      <c r="K313" s="560" t="s">
        <v>1252</v>
      </c>
      <c r="L313" s="564" t="s">
        <v>1529</v>
      </c>
      <c r="M313" s="560" t="s">
        <v>1241</v>
      </c>
      <c r="N313" s="560" t="s">
        <v>1535</v>
      </c>
    </row>
    <row r="314" ht="27" spans="1:12">
      <c r="A314" s="568"/>
      <c r="B314" s="568">
        <f t="shared" si="5"/>
        <v>305</v>
      </c>
      <c r="C314" s="568" t="s">
        <v>714</v>
      </c>
      <c r="D314" s="569" t="s">
        <v>715</v>
      </c>
      <c r="E314" s="568" t="s">
        <v>10</v>
      </c>
      <c r="F314" s="568">
        <v>38100</v>
      </c>
      <c r="G314" s="621" t="s">
        <v>21</v>
      </c>
      <c r="H314" s="568" t="s">
        <v>21</v>
      </c>
      <c r="I314" s="738" t="s">
        <v>527</v>
      </c>
      <c r="J314" s="568" t="s">
        <v>47</v>
      </c>
      <c r="K314" s="560" t="s">
        <v>1252</v>
      </c>
      <c r="L314" s="564" t="s">
        <v>988</v>
      </c>
    </row>
    <row r="315" ht="29.1" customHeight="1" spans="1:10">
      <c r="A315" s="568"/>
      <c r="B315" s="568">
        <f t="shared" si="5"/>
        <v>306</v>
      </c>
      <c r="C315" s="568" t="s">
        <v>716</v>
      </c>
      <c r="D315" s="569" t="s">
        <v>717</v>
      </c>
      <c r="E315" s="568" t="s">
        <v>85</v>
      </c>
      <c r="F315" s="575">
        <v>132434</v>
      </c>
      <c r="G315" s="576">
        <v>2018.11</v>
      </c>
      <c r="H315" s="596">
        <v>2024.12</v>
      </c>
      <c r="I315" s="568" t="s">
        <v>718</v>
      </c>
      <c r="J315" s="568" t="s">
        <v>59</v>
      </c>
    </row>
    <row r="316" ht="40.5" spans="1:12">
      <c r="A316" s="568"/>
      <c r="B316" s="568">
        <f t="shared" si="5"/>
        <v>307</v>
      </c>
      <c r="C316" s="568" t="s">
        <v>719</v>
      </c>
      <c r="D316" s="569" t="s">
        <v>720</v>
      </c>
      <c r="E316" s="568" t="s">
        <v>10</v>
      </c>
      <c r="F316" s="738" t="s">
        <v>21</v>
      </c>
      <c r="G316" s="738" t="s">
        <v>21</v>
      </c>
      <c r="H316" s="738" t="s">
        <v>21</v>
      </c>
      <c r="I316" s="624" t="s">
        <v>353</v>
      </c>
      <c r="J316" s="568" t="s">
        <v>47</v>
      </c>
      <c r="K316" s="560" t="s">
        <v>1241</v>
      </c>
      <c r="L316" s="806" t="s">
        <v>1534</v>
      </c>
    </row>
    <row r="317" ht="40.5" spans="1:10">
      <c r="A317" s="568"/>
      <c r="B317" s="568">
        <f t="shared" si="5"/>
        <v>308</v>
      </c>
      <c r="C317" s="568" t="s">
        <v>724</v>
      </c>
      <c r="D317" s="569" t="s">
        <v>725</v>
      </c>
      <c r="E317" s="568" t="s">
        <v>11</v>
      </c>
      <c r="F317" s="575">
        <v>25000</v>
      </c>
      <c r="G317" s="568" t="s">
        <v>21</v>
      </c>
      <c r="H317" s="568" t="s">
        <v>21</v>
      </c>
      <c r="I317" s="568" t="s">
        <v>21</v>
      </c>
      <c r="J317" s="568" t="s">
        <v>47</v>
      </c>
    </row>
    <row r="318" ht="40.5" spans="1:10">
      <c r="A318" s="568"/>
      <c r="B318" s="568">
        <f t="shared" si="5"/>
        <v>309</v>
      </c>
      <c r="C318" s="568" t="s">
        <v>726</v>
      </c>
      <c r="D318" s="569" t="s">
        <v>727</v>
      </c>
      <c r="E318" s="568" t="s">
        <v>11</v>
      </c>
      <c r="F318" s="575">
        <v>100000</v>
      </c>
      <c r="G318" s="568" t="s">
        <v>21</v>
      </c>
      <c r="H318" s="568" t="s">
        <v>21</v>
      </c>
      <c r="I318" s="568" t="s">
        <v>21</v>
      </c>
      <c r="J318" s="568" t="s">
        <v>47</v>
      </c>
    </row>
    <row r="319" ht="67.5" spans="1:10">
      <c r="A319" s="568"/>
      <c r="B319" s="568">
        <f t="shared" si="5"/>
        <v>310</v>
      </c>
      <c r="C319" s="568" t="s">
        <v>728</v>
      </c>
      <c r="D319" s="569" t="s">
        <v>729</v>
      </c>
      <c r="E319" s="568" t="s">
        <v>11</v>
      </c>
      <c r="F319" s="575">
        <v>300000</v>
      </c>
      <c r="G319" s="568" t="s">
        <v>21</v>
      </c>
      <c r="H319" s="568" t="s">
        <v>21</v>
      </c>
      <c r="I319" s="568" t="s">
        <v>21</v>
      </c>
      <c r="J319" s="568" t="s">
        <v>47</v>
      </c>
    </row>
    <row r="320" ht="54" spans="1:10">
      <c r="A320" s="568"/>
      <c r="B320" s="568">
        <f t="shared" si="5"/>
        <v>311</v>
      </c>
      <c r="C320" s="568" t="s">
        <v>730</v>
      </c>
      <c r="D320" s="569" t="s">
        <v>731</v>
      </c>
      <c r="E320" s="568" t="s">
        <v>11</v>
      </c>
      <c r="F320" s="575">
        <v>300000</v>
      </c>
      <c r="G320" s="568" t="s">
        <v>21</v>
      </c>
      <c r="H320" s="568" t="s">
        <v>21</v>
      </c>
      <c r="I320" s="568" t="s">
        <v>21</v>
      </c>
      <c r="J320" s="568" t="s">
        <v>47</v>
      </c>
    </row>
    <row r="321" ht="54" spans="1:10">
      <c r="A321" s="568"/>
      <c r="B321" s="568">
        <f t="shared" si="5"/>
        <v>312</v>
      </c>
      <c r="C321" s="568" t="s">
        <v>732</v>
      </c>
      <c r="D321" s="569" t="s">
        <v>733</v>
      </c>
      <c r="E321" s="568" t="s">
        <v>11</v>
      </c>
      <c r="F321" s="575">
        <v>700000</v>
      </c>
      <c r="G321" s="568" t="s">
        <v>21</v>
      </c>
      <c r="H321" s="568" t="s">
        <v>21</v>
      </c>
      <c r="I321" s="568" t="s">
        <v>21</v>
      </c>
      <c r="J321" s="568" t="s">
        <v>47</v>
      </c>
    </row>
    <row r="322" ht="34.5" customHeight="1" spans="1:12">
      <c r="A322" s="568"/>
      <c r="B322" s="568">
        <f t="shared" si="5"/>
        <v>313</v>
      </c>
      <c r="C322" s="568" t="s">
        <v>734</v>
      </c>
      <c r="D322" s="569" t="s">
        <v>735</v>
      </c>
      <c r="E322" s="568" t="s">
        <v>11</v>
      </c>
      <c r="F322" s="576" t="s">
        <v>21</v>
      </c>
      <c r="G322" s="568">
        <v>2021</v>
      </c>
      <c r="H322" s="568">
        <v>2023</v>
      </c>
      <c r="I322" s="570" t="s">
        <v>619</v>
      </c>
      <c r="J322" s="568" t="s">
        <v>47</v>
      </c>
      <c r="K322" s="560" t="s">
        <v>619</v>
      </c>
      <c r="L322" s="564" t="s">
        <v>738</v>
      </c>
    </row>
    <row r="323" ht="34.5" customHeight="1" spans="1:12">
      <c r="A323" s="568"/>
      <c r="B323" s="568">
        <f t="shared" si="5"/>
        <v>314</v>
      </c>
      <c r="C323" s="568" t="s">
        <v>739</v>
      </c>
      <c r="D323" s="569" t="s">
        <v>740</v>
      </c>
      <c r="E323" s="568" t="s">
        <v>11</v>
      </c>
      <c r="F323" s="576" t="s">
        <v>21</v>
      </c>
      <c r="G323" s="568">
        <v>2021</v>
      </c>
      <c r="H323" s="568">
        <v>2023</v>
      </c>
      <c r="I323" s="570" t="s">
        <v>619</v>
      </c>
      <c r="J323" s="568" t="s">
        <v>47</v>
      </c>
      <c r="K323" s="560" t="s">
        <v>619</v>
      </c>
      <c r="L323" s="564" t="s">
        <v>738</v>
      </c>
    </row>
    <row r="324" ht="34.5" customHeight="1" spans="1:12">
      <c r="A324" s="568"/>
      <c r="B324" s="568">
        <f t="shared" si="5"/>
        <v>315</v>
      </c>
      <c r="C324" s="568" t="s">
        <v>741</v>
      </c>
      <c r="D324" s="569" t="s">
        <v>742</v>
      </c>
      <c r="E324" s="568" t="s">
        <v>11</v>
      </c>
      <c r="F324" s="576" t="s">
        <v>21</v>
      </c>
      <c r="G324" s="568">
        <v>2021</v>
      </c>
      <c r="H324" s="568">
        <v>2023</v>
      </c>
      <c r="I324" s="570" t="s">
        <v>619</v>
      </c>
      <c r="J324" s="568" t="s">
        <v>47</v>
      </c>
      <c r="K324" s="560" t="s">
        <v>619</v>
      </c>
      <c r="L324" s="564" t="s">
        <v>738</v>
      </c>
    </row>
    <row r="325" ht="34.5" customHeight="1" spans="1:12">
      <c r="A325" s="568"/>
      <c r="B325" s="568">
        <f t="shared" si="5"/>
        <v>316</v>
      </c>
      <c r="C325" s="568" t="s">
        <v>743</v>
      </c>
      <c r="D325" s="569" t="s">
        <v>744</v>
      </c>
      <c r="E325" s="568" t="s">
        <v>11</v>
      </c>
      <c r="F325" s="576" t="s">
        <v>21</v>
      </c>
      <c r="G325" s="568">
        <v>2021</v>
      </c>
      <c r="H325" s="568">
        <v>2023</v>
      </c>
      <c r="I325" s="570" t="s">
        <v>619</v>
      </c>
      <c r="J325" s="568" t="s">
        <v>47</v>
      </c>
      <c r="K325" s="560" t="s">
        <v>619</v>
      </c>
      <c r="L325" s="564" t="s">
        <v>738</v>
      </c>
    </row>
    <row r="326" ht="34.5" customHeight="1" spans="1:12">
      <c r="A326" s="568"/>
      <c r="B326" s="568">
        <f t="shared" si="5"/>
        <v>317</v>
      </c>
      <c r="C326" s="568" t="s">
        <v>745</v>
      </c>
      <c r="D326" s="569" t="s">
        <v>746</v>
      </c>
      <c r="E326" s="568" t="s">
        <v>11</v>
      </c>
      <c r="F326" s="576" t="s">
        <v>21</v>
      </c>
      <c r="G326" s="568">
        <v>2021</v>
      </c>
      <c r="H326" s="568">
        <v>2025</v>
      </c>
      <c r="I326" s="570" t="s">
        <v>619</v>
      </c>
      <c r="J326" s="568" t="s">
        <v>47</v>
      </c>
      <c r="K326" s="560" t="s">
        <v>619</v>
      </c>
      <c r="L326" s="564" t="s">
        <v>738</v>
      </c>
    </row>
    <row r="327" ht="30" customHeight="1" spans="1:10">
      <c r="A327" s="568"/>
      <c r="B327" s="568">
        <f t="shared" si="5"/>
        <v>318</v>
      </c>
      <c r="C327" s="568" t="s">
        <v>747</v>
      </c>
      <c r="D327" s="569" t="s">
        <v>748</v>
      </c>
      <c r="E327" s="568" t="s">
        <v>11</v>
      </c>
      <c r="F327" s="576" t="s">
        <v>21</v>
      </c>
      <c r="G327" s="568">
        <v>2021</v>
      </c>
      <c r="H327" s="568">
        <v>2023</v>
      </c>
      <c r="I327" s="568" t="s">
        <v>595</v>
      </c>
      <c r="J327" s="568" t="s">
        <v>47</v>
      </c>
    </row>
    <row r="328" ht="27" spans="1:10">
      <c r="A328" s="568"/>
      <c r="B328" s="568">
        <f t="shared" si="5"/>
        <v>319</v>
      </c>
      <c r="C328" s="568" t="s">
        <v>749</v>
      </c>
      <c r="D328" s="569" t="s">
        <v>750</v>
      </c>
      <c r="E328" s="568" t="s">
        <v>11</v>
      </c>
      <c r="F328" s="576" t="s">
        <v>21</v>
      </c>
      <c r="G328" s="568">
        <v>2021</v>
      </c>
      <c r="H328" s="568">
        <v>2023</v>
      </c>
      <c r="I328" s="568" t="s">
        <v>595</v>
      </c>
      <c r="J328" s="568" t="s">
        <v>47</v>
      </c>
    </row>
    <row r="329" ht="54" spans="1:10">
      <c r="A329" s="568"/>
      <c r="B329" s="568">
        <f t="shared" si="5"/>
        <v>320</v>
      </c>
      <c r="C329" s="568" t="s">
        <v>751</v>
      </c>
      <c r="D329" s="569" t="s">
        <v>752</v>
      </c>
      <c r="E329" s="568" t="s">
        <v>11</v>
      </c>
      <c r="F329" s="576" t="s">
        <v>21</v>
      </c>
      <c r="G329" s="568">
        <v>2022</v>
      </c>
      <c r="H329" s="568">
        <v>2024</v>
      </c>
      <c r="I329" s="568" t="s">
        <v>753</v>
      </c>
      <c r="J329" s="568" t="s">
        <v>59</v>
      </c>
    </row>
    <row r="330" ht="66.95" customHeight="1" spans="1:10">
      <c r="A330" s="568"/>
      <c r="B330" s="568">
        <f t="shared" si="5"/>
        <v>321</v>
      </c>
      <c r="C330" s="568" t="s">
        <v>754</v>
      </c>
      <c r="D330" s="569" t="s">
        <v>755</v>
      </c>
      <c r="E330" s="568" t="s">
        <v>11</v>
      </c>
      <c r="F330" s="576" t="s">
        <v>21</v>
      </c>
      <c r="G330" s="568">
        <v>2022</v>
      </c>
      <c r="H330" s="568">
        <v>2025</v>
      </c>
      <c r="I330" s="568" t="s">
        <v>753</v>
      </c>
      <c r="J330" s="568" t="s">
        <v>59</v>
      </c>
    </row>
    <row r="331" ht="54" spans="1:12">
      <c r="A331" s="568"/>
      <c r="B331" s="568">
        <f t="shared" si="5"/>
        <v>322</v>
      </c>
      <c r="C331" s="568" t="s">
        <v>760</v>
      </c>
      <c r="D331" s="569" t="s">
        <v>761</v>
      </c>
      <c r="E331" s="568" t="s">
        <v>10</v>
      </c>
      <c r="F331" s="802">
        <v>250000</v>
      </c>
      <c r="G331" s="738">
        <v>2022.6</v>
      </c>
      <c r="H331" s="738">
        <v>2025.12</v>
      </c>
      <c r="I331" s="568" t="s">
        <v>219</v>
      </c>
      <c r="J331" s="568" t="s">
        <v>110</v>
      </c>
      <c r="K331" s="560" t="s">
        <v>1248</v>
      </c>
      <c r="L331" s="564" t="s">
        <v>1536</v>
      </c>
    </row>
    <row r="332" ht="54" spans="1:10">
      <c r="A332" s="568"/>
      <c r="B332" s="568">
        <f t="shared" si="5"/>
        <v>323</v>
      </c>
      <c r="C332" s="568" t="s">
        <v>766</v>
      </c>
      <c r="D332" s="569" t="s">
        <v>767</v>
      </c>
      <c r="E332" s="568" t="s">
        <v>10</v>
      </c>
      <c r="F332" s="576">
        <v>135000</v>
      </c>
      <c r="G332" s="568" t="s">
        <v>21</v>
      </c>
      <c r="H332" s="568" t="s">
        <v>21</v>
      </c>
      <c r="I332" s="568" t="s">
        <v>219</v>
      </c>
      <c r="J332" s="568" t="s">
        <v>110</v>
      </c>
    </row>
    <row r="333" ht="27" spans="1:10">
      <c r="A333" s="568"/>
      <c r="B333" s="568">
        <f t="shared" si="5"/>
        <v>324</v>
      </c>
      <c r="C333" s="568" t="s">
        <v>768</v>
      </c>
      <c r="D333" s="569" t="s">
        <v>769</v>
      </c>
      <c r="E333" s="568" t="s">
        <v>85</v>
      </c>
      <c r="F333" s="568">
        <v>25000</v>
      </c>
      <c r="G333" s="568">
        <v>2020.7</v>
      </c>
      <c r="H333" s="568">
        <v>2022.3</v>
      </c>
      <c r="I333" s="568" t="s">
        <v>219</v>
      </c>
      <c r="J333" s="568" t="s">
        <v>110</v>
      </c>
    </row>
    <row r="334" ht="27" spans="1:10">
      <c r="A334" s="568"/>
      <c r="B334" s="568">
        <f t="shared" si="5"/>
        <v>325</v>
      </c>
      <c r="C334" s="568" t="s">
        <v>772</v>
      </c>
      <c r="D334" s="569" t="s">
        <v>773</v>
      </c>
      <c r="E334" s="568" t="s">
        <v>10</v>
      </c>
      <c r="F334" s="568">
        <v>3300</v>
      </c>
      <c r="G334" s="568">
        <v>2021.5</v>
      </c>
      <c r="H334" s="568">
        <v>2022.5</v>
      </c>
      <c r="I334" s="568" t="s">
        <v>219</v>
      </c>
      <c r="J334" s="568" t="s">
        <v>110</v>
      </c>
    </row>
    <row r="335" ht="27" spans="1:10">
      <c r="A335" s="568"/>
      <c r="B335" s="568">
        <f t="shared" si="5"/>
        <v>326</v>
      </c>
      <c r="C335" s="568" t="s">
        <v>778</v>
      </c>
      <c r="D335" s="569" t="s">
        <v>779</v>
      </c>
      <c r="E335" s="568" t="s">
        <v>10</v>
      </c>
      <c r="F335" s="576">
        <v>160000</v>
      </c>
      <c r="G335" s="568">
        <v>2021.9</v>
      </c>
      <c r="H335" s="568">
        <v>2021.12</v>
      </c>
      <c r="I335" s="568" t="s">
        <v>232</v>
      </c>
      <c r="J335" s="568" t="s">
        <v>24</v>
      </c>
    </row>
    <row r="336" ht="54" spans="1:10">
      <c r="A336" s="568"/>
      <c r="B336" s="568">
        <f t="shared" si="5"/>
        <v>327</v>
      </c>
      <c r="C336" s="568" t="s">
        <v>781</v>
      </c>
      <c r="D336" s="569" t="s">
        <v>782</v>
      </c>
      <c r="E336" s="568" t="s">
        <v>11</v>
      </c>
      <c r="F336" s="575">
        <v>800000</v>
      </c>
      <c r="G336" s="568" t="s">
        <v>21</v>
      </c>
      <c r="H336" s="568" t="s">
        <v>21</v>
      </c>
      <c r="I336" s="568" t="s">
        <v>21</v>
      </c>
      <c r="J336" s="568" t="s">
        <v>54</v>
      </c>
    </row>
    <row r="337" ht="54" spans="1:10">
      <c r="A337" s="568"/>
      <c r="B337" s="568">
        <f t="shared" si="5"/>
        <v>328</v>
      </c>
      <c r="C337" s="568" t="s">
        <v>783</v>
      </c>
      <c r="D337" s="569" t="s">
        <v>784</v>
      </c>
      <c r="E337" s="568" t="s">
        <v>10</v>
      </c>
      <c r="F337" s="576">
        <v>40000</v>
      </c>
      <c r="G337" s="568">
        <v>2021.12</v>
      </c>
      <c r="H337" s="568">
        <v>2025.12</v>
      </c>
      <c r="I337" s="568" t="s">
        <v>149</v>
      </c>
      <c r="J337" s="568" t="s">
        <v>34</v>
      </c>
    </row>
    <row r="338" ht="67.5" spans="1:10">
      <c r="A338" s="568"/>
      <c r="B338" s="568">
        <f t="shared" si="5"/>
        <v>329</v>
      </c>
      <c r="C338" s="568" t="s">
        <v>785</v>
      </c>
      <c r="D338" s="569" t="s">
        <v>786</v>
      </c>
      <c r="E338" s="568" t="s">
        <v>11</v>
      </c>
      <c r="F338" s="575" t="s">
        <v>21</v>
      </c>
      <c r="G338" s="568" t="s">
        <v>21</v>
      </c>
      <c r="H338" s="568" t="s">
        <v>21</v>
      </c>
      <c r="I338" s="568" t="s">
        <v>21</v>
      </c>
      <c r="J338" s="568" t="s">
        <v>38</v>
      </c>
    </row>
    <row r="339" ht="40.5" spans="1:10">
      <c r="A339" s="568"/>
      <c r="B339" s="568">
        <f t="shared" si="5"/>
        <v>330</v>
      </c>
      <c r="C339" s="568" t="s">
        <v>787</v>
      </c>
      <c r="D339" s="569" t="s">
        <v>788</v>
      </c>
      <c r="E339" s="568" t="s">
        <v>10</v>
      </c>
      <c r="F339" s="576">
        <v>30000</v>
      </c>
      <c r="G339" s="568">
        <v>2020</v>
      </c>
      <c r="H339" s="568">
        <v>2023</v>
      </c>
      <c r="I339" s="568" t="s">
        <v>37</v>
      </c>
      <c r="J339" s="568" t="s">
        <v>38</v>
      </c>
    </row>
    <row r="340" ht="27" spans="1:10">
      <c r="A340" s="568"/>
      <c r="B340" s="568">
        <f t="shared" si="5"/>
        <v>331</v>
      </c>
      <c r="C340" s="568" t="s">
        <v>792</v>
      </c>
      <c r="D340" s="569" t="s">
        <v>793</v>
      </c>
      <c r="E340" s="568" t="s">
        <v>11</v>
      </c>
      <c r="F340" s="576" t="s">
        <v>21</v>
      </c>
      <c r="G340" s="568">
        <v>2021</v>
      </c>
      <c r="H340" s="568">
        <v>2023</v>
      </c>
      <c r="I340" s="568" t="s">
        <v>37</v>
      </c>
      <c r="J340" s="568" t="s">
        <v>38</v>
      </c>
    </row>
    <row r="341" ht="27" spans="1:10">
      <c r="A341" s="568"/>
      <c r="B341" s="568">
        <f t="shared" si="5"/>
        <v>332</v>
      </c>
      <c r="C341" s="568" t="s">
        <v>794</v>
      </c>
      <c r="D341" s="569" t="s">
        <v>795</v>
      </c>
      <c r="E341" s="568" t="s">
        <v>11</v>
      </c>
      <c r="F341" s="576" t="s">
        <v>21</v>
      </c>
      <c r="G341" s="568">
        <v>2021</v>
      </c>
      <c r="H341" s="568">
        <v>2023</v>
      </c>
      <c r="I341" s="568" t="s">
        <v>37</v>
      </c>
      <c r="J341" s="568" t="s">
        <v>38</v>
      </c>
    </row>
    <row r="342" ht="27" spans="1:10">
      <c r="A342" s="568"/>
      <c r="B342" s="568">
        <f t="shared" si="5"/>
        <v>333</v>
      </c>
      <c r="C342" s="568" t="s">
        <v>796</v>
      </c>
      <c r="D342" s="569" t="s">
        <v>797</v>
      </c>
      <c r="E342" s="568" t="s">
        <v>11</v>
      </c>
      <c r="F342" s="576" t="s">
        <v>21</v>
      </c>
      <c r="G342" s="568">
        <v>2021</v>
      </c>
      <c r="H342" s="568">
        <v>2023</v>
      </c>
      <c r="I342" s="568" t="s">
        <v>37</v>
      </c>
      <c r="J342" s="568" t="s">
        <v>38</v>
      </c>
    </row>
    <row r="343" ht="27" spans="1:10">
      <c r="A343" s="568"/>
      <c r="B343" s="568">
        <f t="shared" si="5"/>
        <v>334</v>
      </c>
      <c r="C343" s="568" t="s">
        <v>798</v>
      </c>
      <c r="D343" s="569" t="s">
        <v>799</v>
      </c>
      <c r="E343" s="568" t="s">
        <v>10</v>
      </c>
      <c r="F343" s="576">
        <v>10000</v>
      </c>
      <c r="G343" s="568">
        <v>2021</v>
      </c>
      <c r="H343" s="568">
        <v>2025</v>
      </c>
      <c r="I343" s="568" t="s">
        <v>37</v>
      </c>
      <c r="J343" s="568" t="s">
        <v>38</v>
      </c>
    </row>
    <row r="344" spans="1:10">
      <c r="A344" s="568"/>
      <c r="B344" s="568">
        <f t="shared" si="5"/>
        <v>335</v>
      </c>
      <c r="C344" s="568" t="s">
        <v>800</v>
      </c>
      <c r="D344" s="569" t="s">
        <v>801</v>
      </c>
      <c r="E344" s="568" t="s">
        <v>85</v>
      </c>
      <c r="F344" s="576">
        <v>16000</v>
      </c>
      <c r="G344" s="568">
        <v>2020</v>
      </c>
      <c r="H344" s="568">
        <v>2023</v>
      </c>
      <c r="I344" s="568" t="s">
        <v>37</v>
      </c>
      <c r="J344" s="568" t="s">
        <v>38</v>
      </c>
    </row>
    <row r="345" ht="40.5" spans="1:10">
      <c r="A345" s="568"/>
      <c r="B345" s="568">
        <f t="shared" ref="B345:B403" si="6">B344+1</f>
        <v>336</v>
      </c>
      <c r="C345" s="568" t="s">
        <v>802</v>
      </c>
      <c r="D345" s="569" t="s">
        <v>803</v>
      </c>
      <c r="E345" s="568" t="s">
        <v>10</v>
      </c>
      <c r="F345" s="576">
        <v>50000</v>
      </c>
      <c r="G345" s="568">
        <v>2021</v>
      </c>
      <c r="H345" s="568">
        <v>2025</v>
      </c>
      <c r="I345" s="568" t="s">
        <v>37</v>
      </c>
      <c r="J345" s="568" t="s">
        <v>38</v>
      </c>
    </row>
    <row r="346" ht="40.5" spans="1:10">
      <c r="A346" s="568"/>
      <c r="B346" s="568">
        <f t="shared" si="6"/>
        <v>337</v>
      </c>
      <c r="C346" s="568" t="s">
        <v>804</v>
      </c>
      <c r="D346" s="569" t="s">
        <v>805</v>
      </c>
      <c r="E346" s="568" t="s">
        <v>10</v>
      </c>
      <c r="F346" s="576">
        <v>80000</v>
      </c>
      <c r="G346" s="568">
        <v>2021</v>
      </c>
      <c r="H346" s="568">
        <v>2025</v>
      </c>
      <c r="I346" s="568" t="s">
        <v>37</v>
      </c>
      <c r="J346" s="568" t="s">
        <v>38</v>
      </c>
    </row>
    <row r="347" ht="40.5" spans="1:10">
      <c r="A347" s="568"/>
      <c r="B347" s="568">
        <f t="shared" si="6"/>
        <v>338</v>
      </c>
      <c r="C347" s="568" t="s">
        <v>806</v>
      </c>
      <c r="D347" s="569" t="s">
        <v>807</v>
      </c>
      <c r="E347" s="568" t="s">
        <v>10</v>
      </c>
      <c r="F347" s="576">
        <v>262500</v>
      </c>
      <c r="G347" s="568">
        <v>2021.9</v>
      </c>
      <c r="H347" s="568" t="s">
        <v>21</v>
      </c>
      <c r="I347" s="568" t="s">
        <v>262</v>
      </c>
      <c r="J347" s="568" t="s">
        <v>264</v>
      </c>
    </row>
    <row r="348" ht="54" spans="1:10">
      <c r="A348" s="568"/>
      <c r="B348" s="568">
        <f t="shared" si="6"/>
        <v>339</v>
      </c>
      <c r="C348" s="584" t="s">
        <v>809</v>
      </c>
      <c r="D348" s="626" t="s">
        <v>810</v>
      </c>
      <c r="E348" s="568" t="s">
        <v>10</v>
      </c>
      <c r="F348" s="577" t="s">
        <v>21</v>
      </c>
      <c r="G348" s="604" t="s">
        <v>812</v>
      </c>
      <c r="H348" s="579">
        <v>2025.12</v>
      </c>
      <c r="I348" s="568" t="s">
        <v>247</v>
      </c>
      <c r="J348" s="568" t="s">
        <v>248</v>
      </c>
    </row>
    <row r="349" ht="26.25" customHeight="1" spans="1:10">
      <c r="A349" s="568"/>
      <c r="B349" s="568">
        <f t="shared" si="6"/>
        <v>340</v>
      </c>
      <c r="C349" s="568" t="s">
        <v>813</v>
      </c>
      <c r="D349" s="569" t="s">
        <v>814</v>
      </c>
      <c r="E349" s="568" t="s">
        <v>10</v>
      </c>
      <c r="F349" s="576">
        <v>2800000</v>
      </c>
      <c r="G349" s="568">
        <v>2021.6</v>
      </c>
      <c r="H349" s="568">
        <v>2025.12</v>
      </c>
      <c r="I349" s="568" t="s">
        <v>247</v>
      </c>
      <c r="J349" s="568" t="s">
        <v>248</v>
      </c>
    </row>
    <row r="350" ht="21.75" customHeight="1" spans="1:10">
      <c r="A350" s="568"/>
      <c r="B350" s="568">
        <f t="shared" si="6"/>
        <v>341</v>
      </c>
      <c r="C350" s="568" t="s">
        <v>815</v>
      </c>
      <c r="D350" s="569" t="s">
        <v>816</v>
      </c>
      <c r="E350" s="568" t="s">
        <v>10</v>
      </c>
      <c r="F350" s="576">
        <v>500000</v>
      </c>
      <c r="G350" s="579">
        <v>2021.7</v>
      </c>
      <c r="H350" s="579">
        <v>2025.12</v>
      </c>
      <c r="I350" s="568" t="s">
        <v>247</v>
      </c>
      <c r="J350" s="568" t="s">
        <v>248</v>
      </c>
    </row>
    <row r="351" ht="40.5" spans="1:10">
      <c r="A351" s="568"/>
      <c r="B351" s="568">
        <f t="shared" si="6"/>
        <v>342</v>
      </c>
      <c r="C351" s="568" t="s">
        <v>817</v>
      </c>
      <c r="D351" s="569" t="s">
        <v>818</v>
      </c>
      <c r="E351" s="568" t="s">
        <v>10</v>
      </c>
      <c r="F351" s="576">
        <v>250000</v>
      </c>
      <c r="G351" s="568">
        <v>2021.12</v>
      </c>
      <c r="H351" s="568">
        <v>2023.12</v>
      </c>
      <c r="I351" s="568" t="s">
        <v>247</v>
      </c>
      <c r="J351" s="568" t="s">
        <v>248</v>
      </c>
    </row>
    <row r="352" ht="40.5" spans="1:10">
      <c r="A352" s="568"/>
      <c r="B352" s="568">
        <f t="shared" si="6"/>
        <v>343</v>
      </c>
      <c r="C352" s="568" t="s">
        <v>819</v>
      </c>
      <c r="D352" s="569" t="s">
        <v>820</v>
      </c>
      <c r="E352" s="568" t="s">
        <v>10</v>
      </c>
      <c r="F352" s="576">
        <v>250000</v>
      </c>
      <c r="G352" s="579">
        <v>2021.7</v>
      </c>
      <c r="H352" s="579">
        <v>2025.12</v>
      </c>
      <c r="I352" s="568" t="s">
        <v>247</v>
      </c>
      <c r="J352" s="568" t="s">
        <v>248</v>
      </c>
    </row>
    <row r="353" ht="27" spans="1:10">
      <c r="A353" s="568"/>
      <c r="B353" s="568">
        <f t="shared" si="6"/>
        <v>344</v>
      </c>
      <c r="C353" s="568" t="s">
        <v>821</v>
      </c>
      <c r="D353" s="569" t="s">
        <v>822</v>
      </c>
      <c r="E353" s="568" t="s">
        <v>10</v>
      </c>
      <c r="F353" s="576">
        <v>250000</v>
      </c>
      <c r="G353" s="579">
        <v>2021.3</v>
      </c>
      <c r="H353" s="579">
        <v>2023.12</v>
      </c>
      <c r="I353" s="568" t="s">
        <v>247</v>
      </c>
      <c r="J353" s="568" t="s">
        <v>248</v>
      </c>
    </row>
    <row r="354" ht="67.5" spans="1:10">
      <c r="A354" s="568"/>
      <c r="B354" s="568">
        <f t="shared" si="6"/>
        <v>345</v>
      </c>
      <c r="C354" s="568" t="s">
        <v>823</v>
      </c>
      <c r="D354" s="569" t="s">
        <v>824</v>
      </c>
      <c r="E354" s="568" t="s">
        <v>10</v>
      </c>
      <c r="F354" s="576">
        <v>200000</v>
      </c>
      <c r="G354" s="579">
        <v>2021.1</v>
      </c>
      <c r="H354" s="579">
        <v>2023.12</v>
      </c>
      <c r="I354" s="568" t="s">
        <v>247</v>
      </c>
      <c r="J354" s="568" t="s">
        <v>248</v>
      </c>
    </row>
    <row r="355" ht="40.5" spans="1:10">
      <c r="A355" s="568"/>
      <c r="B355" s="568">
        <f t="shared" si="6"/>
        <v>346</v>
      </c>
      <c r="C355" s="568" t="s">
        <v>825</v>
      </c>
      <c r="D355" s="569" t="s">
        <v>826</v>
      </c>
      <c r="E355" s="568" t="s">
        <v>10</v>
      </c>
      <c r="F355" s="576">
        <v>200000</v>
      </c>
      <c r="G355" s="579">
        <v>2021.3</v>
      </c>
      <c r="H355" s="579">
        <v>2025.12</v>
      </c>
      <c r="I355" s="568" t="s">
        <v>247</v>
      </c>
      <c r="J355" s="568" t="s">
        <v>248</v>
      </c>
    </row>
    <row r="356" ht="54" spans="1:10">
      <c r="A356" s="568"/>
      <c r="B356" s="568">
        <f t="shared" si="6"/>
        <v>347</v>
      </c>
      <c r="C356" s="568" t="s">
        <v>827</v>
      </c>
      <c r="D356" s="569" t="s">
        <v>828</v>
      </c>
      <c r="E356" s="568" t="s">
        <v>10</v>
      </c>
      <c r="F356" s="576">
        <v>150000</v>
      </c>
      <c r="G356" s="578" t="s">
        <v>829</v>
      </c>
      <c r="H356" s="579">
        <v>2025.12</v>
      </c>
      <c r="I356" s="568" t="s">
        <v>247</v>
      </c>
      <c r="J356" s="568" t="s">
        <v>248</v>
      </c>
    </row>
    <row r="357" ht="67.5" spans="1:10">
      <c r="A357" s="568"/>
      <c r="B357" s="568">
        <f t="shared" si="6"/>
        <v>348</v>
      </c>
      <c r="C357" s="568" t="s">
        <v>830</v>
      </c>
      <c r="D357" s="569" t="s">
        <v>831</v>
      </c>
      <c r="E357" s="568" t="s">
        <v>85</v>
      </c>
      <c r="F357" s="576">
        <v>150000</v>
      </c>
      <c r="G357" s="568">
        <v>2020.12</v>
      </c>
      <c r="H357" s="568">
        <v>2024.12</v>
      </c>
      <c r="I357" s="568" t="s">
        <v>247</v>
      </c>
      <c r="J357" s="568" t="s">
        <v>248</v>
      </c>
    </row>
    <row r="358" ht="40.5" spans="1:10">
      <c r="A358" s="568"/>
      <c r="B358" s="568">
        <f t="shared" si="6"/>
        <v>349</v>
      </c>
      <c r="C358" s="568" t="s">
        <v>832</v>
      </c>
      <c r="D358" s="569" t="s">
        <v>833</v>
      </c>
      <c r="E358" s="568" t="s">
        <v>10</v>
      </c>
      <c r="F358" s="576">
        <v>100000</v>
      </c>
      <c r="G358" s="568">
        <v>2023.12</v>
      </c>
      <c r="H358" s="568">
        <v>2025.12</v>
      </c>
      <c r="I358" s="568" t="s">
        <v>247</v>
      </c>
      <c r="J358" s="568" t="s">
        <v>248</v>
      </c>
    </row>
    <row r="359" ht="54" spans="1:10">
      <c r="A359" s="568"/>
      <c r="B359" s="568">
        <f t="shared" si="6"/>
        <v>350</v>
      </c>
      <c r="C359" s="568" t="s">
        <v>834</v>
      </c>
      <c r="D359" s="569" t="s">
        <v>835</v>
      </c>
      <c r="E359" s="568" t="s">
        <v>10</v>
      </c>
      <c r="F359" s="576">
        <v>80000</v>
      </c>
      <c r="G359" s="568">
        <v>2023.12</v>
      </c>
      <c r="H359" s="568">
        <v>2025.12</v>
      </c>
      <c r="I359" s="568" t="s">
        <v>247</v>
      </c>
      <c r="J359" s="568" t="s">
        <v>248</v>
      </c>
    </row>
    <row r="360" ht="54" spans="1:10">
      <c r="A360" s="568"/>
      <c r="B360" s="568">
        <f t="shared" si="6"/>
        <v>351</v>
      </c>
      <c r="C360" s="568" t="s">
        <v>836</v>
      </c>
      <c r="D360" s="569" t="s">
        <v>837</v>
      </c>
      <c r="E360" s="568" t="s">
        <v>10</v>
      </c>
      <c r="F360" s="576">
        <v>78000</v>
      </c>
      <c r="G360" s="568">
        <v>2023.12</v>
      </c>
      <c r="H360" s="568">
        <v>2025.12</v>
      </c>
      <c r="I360" s="568" t="s">
        <v>247</v>
      </c>
      <c r="J360" s="568" t="s">
        <v>248</v>
      </c>
    </row>
    <row r="361" ht="40.5" spans="1:10">
      <c r="A361" s="568"/>
      <c r="B361" s="568">
        <f t="shared" si="6"/>
        <v>352</v>
      </c>
      <c r="C361" s="568" t="s">
        <v>838</v>
      </c>
      <c r="D361" s="569" t="s">
        <v>839</v>
      </c>
      <c r="E361" s="568" t="s">
        <v>85</v>
      </c>
      <c r="F361" s="576">
        <v>60000</v>
      </c>
      <c r="G361" s="579">
        <v>2019.11</v>
      </c>
      <c r="H361" s="568">
        <v>2023.12</v>
      </c>
      <c r="I361" s="568" t="s">
        <v>247</v>
      </c>
      <c r="J361" s="568" t="s">
        <v>248</v>
      </c>
    </row>
    <row r="362" ht="54" spans="1:10">
      <c r="A362" s="568"/>
      <c r="B362" s="568">
        <f t="shared" si="6"/>
        <v>353</v>
      </c>
      <c r="C362" s="568" t="s">
        <v>840</v>
      </c>
      <c r="D362" s="569" t="s">
        <v>841</v>
      </c>
      <c r="E362" s="568" t="s">
        <v>10</v>
      </c>
      <c r="F362" s="576">
        <v>60000</v>
      </c>
      <c r="G362" s="568">
        <v>2022.6</v>
      </c>
      <c r="H362" s="568">
        <v>2025.12</v>
      </c>
      <c r="I362" s="568" t="s">
        <v>247</v>
      </c>
      <c r="J362" s="568" t="s">
        <v>248</v>
      </c>
    </row>
    <row r="363" ht="26.25" customHeight="1" spans="1:10">
      <c r="A363" s="568"/>
      <c r="B363" s="568">
        <f t="shared" si="6"/>
        <v>354</v>
      </c>
      <c r="C363" s="568" t="s">
        <v>842</v>
      </c>
      <c r="D363" s="569" t="s">
        <v>1537</v>
      </c>
      <c r="E363" s="568" t="s">
        <v>10</v>
      </c>
      <c r="F363" s="576">
        <v>50000</v>
      </c>
      <c r="G363" s="579">
        <v>2022.1</v>
      </c>
      <c r="H363" s="579">
        <v>2024.12</v>
      </c>
      <c r="I363" s="568" t="s">
        <v>247</v>
      </c>
      <c r="J363" s="568" t="s">
        <v>248</v>
      </c>
    </row>
    <row r="364" ht="40.5" spans="1:10">
      <c r="A364" s="568"/>
      <c r="B364" s="568">
        <f t="shared" si="6"/>
        <v>355</v>
      </c>
      <c r="C364" s="568" t="s">
        <v>843</v>
      </c>
      <c r="D364" s="569" t="s">
        <v>844</v>
      </c>
      <c r="E364" s="568" t="s">
        <v>10</v>
      </c>
      <c r="F364" s="576">
        <v>20000</v>
      </c>
      <c r="G364" s="579">
        <v>2022.1</v>
      </c>
      <c r="H364" s="596">
        <v>2025.12</v>
      </c>
      <c r="I364" s="568" t="s">
        <v>247</v>
      </c>
      <c r="J364" s="568" t="s">
        <v>248</v>
      </c>
    </row>
    <row r="365" ht="14.25" customHeight="1" spans="1:10">
      <c r="A365" s="568"/>
      <c r="B365" s="568">
        <f t="shared" si="6"/>
        <v>356</v>
      </c>
      <c r="C365" s="568" t="s">
        <v>845</v>
      </c>
      <c r="D365" s="569" t="s">
        <v>846</v>
      </c>
      <c r="E365" s="568" t="s">
        <v>10</v>
      </c>
      <c r="F365" s="576">
        <v>10800</v>
      </c>
      <c r="G365" s="568">
        <v>2021.9</v>
      </c>
      <c r="H365" s="568" t="s">
        <v>21</v>
      </c>
      <c r="I365" s="568" t="s">
        <v>247</v>
      </c>
      <c r="J365" s="568" t="s">
        <v>248</v>
      </c>
    </row>
    <row r="366" ht="54" spans="1:10">
      <c r="A366" s="568"/>
      <c r="B366" s="568">
        <f t="shared" si="6"/>
        <v>357</v>
      </c>
      <c r="C366" s="568" t="s">
        <v>847</v>
      </c>
      <c r="D366" s="569" t="s">
        <v>848</v>
      </c>
      <c r="E366" s="568" t="s">
        <v>10</v>
      </c>
      <c r="F366" s="576">
        <v>15000</v>
      </c>
      <c r="G366" s="578" t="s">
        <v>849</v>
      </c>
      <c r="H366" s="596">
        <v>2025.12</v>
      </c>
      <c r="I366" s="568" t="s">
        <v>247</v>
      </c>
      <c r="J366" s="568" t="s">
        <v>248</v>
      </c>
    </row>
    <row r="367" ht="54" spans="1:10">
      <c r="A367" s="568"/>
      <c r="B367" s="568">
        <f t="shared" si="6"/>
        <v>358</v>
      </c>
      <c r="C367" s="568" t="s">
        <v>850</v>
      </c>
      <c r="D367" s="569" t="s">
        <v>851</v>
      </c>
      <c r="E367" s="568" t="s">
        <v>10</v>
      </c>
      <c r="F367" s="576">
        <v>43000</v>
      </c>
      <c r="G367" s="568">
        <v>2023.12</v>
      </c>
      <c r="H367" s="568">
        <v>2025.12</v>
      </c>
      <c r="I367" s="568" t="s">
        <v>247</v>
      </c>
      <c r="J367" s="568" t="s">
        <v>248</v>
      </c>
    </row>
    <row r="368" ht="27" spans="1:10">
      <c r="A368" s="568"/>
      <c r="B368" s="568">
        <f t="shared" si="6"/>
        <v>359</v>
      </c>
      <c r="C368" s="568" t="s">
        <v>852</v>
      </c>
      <c r="D368" s="569" t="s">
        <v>853</v>
      </c>
      <c r="E368" s="568" t="s">
        <v>10</v>
      </c>
      <c r="F368" s="576">
        <v>36000</v>
      </c>
      <c r="G368" s="568">
        <v>2021.9</v>
      </c>
      <c r="H368" s="568">
        <v>2025.8</v>
      </c>
      <c r="I368" s="568" t="s">
        <v>247</v>
      </c>
      <c r="J368" s="568" t="s">
        <v>248</v>
      </c>
    </row>
    <row r="369" ht="27" spans="1:10">
      <c r="A369" s="568"/>
      <c r="B369" s="568">
        <f t="shared" si="6"/>
        <v>360</v>
      </c>
      <c r="C369" s="568" t="s">
        <v>854</v>
      </c>
      <c r="D369" s="569" t="s">
        <v>855</v>
      </c>
      <c r="E369" s="568" t="s">
        <v>10</v>
      </c>
      <c r="F369" s="576">
        <v>20000</v>
      </c>
      <c r="G369" s="568">
        <v>2021.1</v>
      </c>
      <c r="H369" s="568">
        <v>2025.12</v>
      </c>
      <c r="I369" s="568" t="s">
        <v>247</v>
      </c>
      <c r="J369" s="568" t="s">
        <v>248</v>
      </c>
    </row>
    <row r="370" ht="67.5" spans="1:10">
      <c r="A370" s="568"/>
      <c r="B370" s="568">
        <f t="shared" si="6"/>
        <v>361</v>
      </c>
      <c r="C370" s="568" t="s">
        <v>856</v>
      </c>
      <c r="D370" s="569" t="s">
        <v>857</v>
      </c>
      <c r="E370" s="568" t="s">
        <v>10</v>
      </c>
      <c r="F370" s="576">
        <v>35000</v>
      </c>
      <c r="G370" s="568">
        <v>2021.12</v>
      </c>
      <c r="H370" s="568">
        <v>2025.12</v>
      </c>
      <c r="I370" s="568" t="s">
        <v>247</v>
      </c>
      <c r="J370" s="568" t="s">
        <v>248</v>
      </c>
    </row>
    <row r="371" ht="40.5" spans="1:10">
      <c r="A371" s="568"/>
      <c r="B371" s="568">
        <f t="shared" si="6"/>
        <v>362</v>
      </c>
      <c r="C371" s="568" t="s">
        <v>858</v>
      </c>
      <c r="D371" s="569" t="s">
        <v>859</v>
      </c>
      <c r="E371" s="568" t="s">
        <v>10</v>
      </c>
      <c r="F371" s="576">
        <v>30000</v>
      </c>
      <c r="G371" s="579">
        <v>2022.6</v>
      </c>
      <c r="H371" s="579">
        <v>2025.12</v>
      </c>
      <c r="I371" s="568" t="s">
        <v>247</v>
      </c>
      <c r="J371" s="568" t="s">
        <v>248</v>
      </c>
    </row>
    <row r="372" ht="27" spans="1:10">
      <c r="A372" s="568"/>
      <c r="B372" s="568">
        <f t="shared" si="6"/>
        <v>363</v>
      </c>
      <c r="C372" s="568" t="s">
        <v>860</v>
      </c>
      <c r="D372" s="569" t="s">
        <v>861</v>
      </c>
      <c r="E372" s="568" t="s">
        <v>10</v>
      </c>
      <c r="F372" s="576">
        <v>28000</v>
      </c>
      <c r="G372" s="579">
        <v>2022.1</v>
      </c>
      <c r="H372" s="579">
        <v>2025.12</v>
      </c>
      <c r="I372" s="568" t="s">
        <v>247</v>
      </c>
      <c r="J372" s="568" t="s">
        <v>248</v>
      </c>
    </row>
    <row r="373" ht="27" spans="1:10">
      <c r="A373" s="568"/>
      <c r="B373" s="568">
        <f t="shared" si="6"/>
        <v>364</v>
      </c>
      <c r="C373" s="568" t="s">
        <v>862</v>
      </c>
      <c r="D373" s="569" t="s">
        <v>863</v>
      </c>
      <c r="E373" s="568" t="s">
        <v>10</v>
      </c>
      <c r="F373" s="576">
        <v>12000</v>
      </c>
      <c r="G373" s="604" t="s">
        <v>864</v>
      </c>
      <c r="H373" s="579">
        <v>2023.12</v>
      </c>
      <c r="I373" s="568" t="s">
        <v>247</v>
      </c>
      <c r="J373" s="568" t="s">
        <v>248</v>
      </c>
    </row>
    <row r="374" ht="40.5" spans="1:10">
      <c r="A374" s="568"/>
      <c r="B374" s="568">
        <f t="shared" si="6"/>
        <v>365</v>
      </c>
      <c r="C374" s="568" t="s">
        <v>865</v>
      </c>
      <c r="D374" s="569" t="s">
        <v>866</v>
      </c>
      <c r="E374" s="568" t="s">
        <v>10</v>
      </c>
      <c r="F374" s="576">
        <v>10000</v>
      </c>
      <c r="G374" s="568">
        <v>2021.12</v>
      </c>
      <c r="H374" s="568">
        <v>2025.12</v>
      </c>
      <c r="I374" s="568" t="s">
        <v>247</v>
      </c>
      <c r="J374" s="568" t="s">
        <v>248</v>
      </c>
    </row>
    <row r="375" ht="27" spans="1:10">
      <c r="A375" s="568"/>
      <c r="B375" s="568">
        <f t="shared" si="6"/>
        <v>366</v>
      </c>
      <c r="C375" s="568" t="s">
        <v>867</v>
      </c>
      <c r="D375" s="569" t="s">
        <v>868</v>
      </c>
      <c r="E375" s="568" t="s">
        <v>10</v>
      </c>
      <c r="F375" s="576">
        <v>35000</v>
      </c>
      <c r="G375" s="568">
        <v>2021.9</v>
      </c>
      <c r="H375" s="568" t="s">
        <v>21</v>
      </c>
      <c r="I375" s="568" t="s">
        <v>247</v>
      </c>
      <c r="J375" s="568" t="s">
        <v>248</v>
      </c>
    </row>
    <row r="376" ht="33" customHeight="1" spans="1:12">
      <c r="A376" s="568"/>
      <c r="B376" s="568">
        <f t="shared" si="6"/>
        <v>367</v>
      </c>
      <c r="C376" s="568" t="s">
        <v>869</v>
      </c>
      <c r="D376" s="569" t="s">
        <v>870</v>
      </c>
      <c r="E376" s="568" t="s">
        <v>10</v>
      </c>
      <c r="F376" s="807" t="s">
        <v>1538</v>
      </c>
      <c r="G376" s="568">
        <v>2021.1</v>
      </c>
      <c r="H376" s="568">
        <v>2021.12</v>
      </c>
      <c r="I376" s="568" t="s">
        <v>569</v>
      </c>
      <c r="J376" s="588" t="s">
        <v>273</v>
      </c>
      <c r="K376" s="560" t="s">
        <v>366</v>
      </c>
      <c r="L376" s="564" t="s">
        <v>988</v>
      </c>
    </row>
    <row r="377" ht="54" spans="1:10">
      <c r="A377" s="568"/>
      <c r="B377" s="568">
        <f t="shared" si="6"/>
        <v>368</v>
      </c>
      <c r="C377" s="588" t="s">
        <v>871</v>
      </c>
      <c r="D377" s="602" t="s">
        <v>872</v>
      </c>
      <c r="E377" s="588" t="s">
        <v>85</v>
      </c>
      <c r="F377" s="603">
        <v>354400</v>
      </c>
      <c r="G377" s="627">
        <v>2020.5</v>
      </c>
      <c r="H377" s="601">
        <v>2025.12</v>
      </c>
      <c r="I377" s="610" t="s">
        <v>366</v>
      </c>
      <c r="J377" s="588" t="s">
        <v>273</v>
      </c>
    </row>
    <row r="378" ht="54" spans="1:10">
      <c r="A378" s="568"/>
      <c r="B378" s="568">
        <f t="shared" si="6"/>
        <v>369</v>
      </c>
      <c r="C378" s="588" t="s">
        <v>874</v>
      </c>
      <c r="D378" s="602" t="s">
        <v>875</v>
      </c>
      <c r="E378" s="588" t="s">
        <v>11</v>
      </c>
      <c r="F378" s="603">
        <v>304000</v>
      </c>
      <c r="G378" s="588" t="s">
        <v>21</v>
      </c>
      <c r="H378" s="601" t="s">
        <v>21</v>
      </c>
      <c r="I378" s="610" t="s">
        <v>366</v>
      </c>
      <c r="J378" s="588" t="s">
        <v>273</v>
      </c>
    </row>
    <row r="379" ht="51" customHeight="1" spans="1:12">
      <c r="A379" s="568"/>
      <c r="B379" s="568">
        <f t="shared" si="6"/>
        <v>370</v>
      </c>
      <c r="C379" s="568" t="s">
        <v>876</v>
      </c>
      <c r="D379" s="777" t="s">
        <v>1539</v>
      </c>
      <c r="E379" s="568" t="s">
        <v>10</v>
      </c>
      <c r="F379" s="576">
        <v>140000</v>
      </c>
      <c r="G379" s="568">
        <v>2021.9</v>
      </c>
      <c r="H379" s="568" t="s">
        <v>21</v>
      </c>
      <c r="I379" s="568" t="s">
        <v>277</v>
      </c>
      <c r="J379" s="568" t="s">
        <v>278</v>
      </c>
      <c r="K379" s="560" t="s">
        <v>1291</v>
      </c>
      <c r="L379" s="564" t="s">
        <v>988</v>
      </c>
    </row>
    <row r="380" ht="40.5" spans="1:10">
      <c r="A380" s="568"/>
      <c r="B380" s="568">
        <f t="shared" si="6"/>
        <v>371</v>
      </c>
      <c r="C380" s="579" t="s">
        <v>878</v>
      </c>
      <c r="D380" s="569" t="s">
        <v>879</v>
      </c>
      <c r="E380" s="568" t="s">
        <v>85</v>
      </c>
      <c r="F380" s="576">
        <v>136870</v>
      </c>
      <c r="G380" s="568" t="s">
        <v>350</v>
      </c>
      <c r="H380" s="568">
        <v>2022.1</v>
      </c>
      <c r="I380" s="568" t="s">
        <v>277</v>
      </c>
      <c r="J380" s="568" t="s">
        <v>278</v>
      </c>
    </row>
    <row r="381" ht="40.5" spans="1:10">
      <c r="A381" s="568"/>
      <c r="B381" s="568">
        <f t="shared" si="6"/>
        <v>372</v>
      </c>
      <c r="C381" s="568" t="s">
        <v>880</v>
      </c>
      <c r="D381" s="569" t="s">
        <v>881</v>
      </c>
      <c r="E381" s="568" t="s">
        <v>85</v>
      </c>
      <c r="F381" s="576">
        <v>76000</v>
      </c>
      <c r="G381" s="568">
        <v>2020.9</v>
      </c>
      <c r="H381" s="568">
        <v>2023.12</v>
      </c>
      <c r="I381" s="568" t="s">
        <v>277</v>
      </c>
      <c r="J381" s="568" t="s">
        <v>278</v>
      </c>
    </row>
    <row r="382" ht="40.5" spans="1:10">
      <c r="A382" s="568"/>
      <c r="B382" s="568">
        <f t="shared" si="6"/>
        <v>373</v>
      </c>
      <c r="C382" s="579" t="s">
        <v>882</v>
      </c>
      <c r="D382" s="569" t="s">
        <v>883</v>
      </c>
      <c r="E382" s="568" t="s">
        <v>85</v>
      </c>
      <c r="F382" s="576">
        <v>65000</v>
      </c>
      <c r="G382" s="568" t="s">
        <v>350</v>
      </c>
      <c r="H382" s="568">
        <v>2022.3</v>
      </c>
      <c r="I382" s="568" t="s">
        <v>277</v>
      </c>
      <c r="J382" s="568" t="s">
        <v>278</v>
      </c>
    </row>
    <row r="383" ht="27" spans="1:12">
      <c r="A383" s="568"/>
      <c r="B383" s="568">
        <f t="shared" si="6"/>
        <v>374</v>
      </c>
      <c r="C383" s="568" t="s">
        <v>884</v>
      </c>
      <c r="D383" s="569" t="s">
        <v>885</v>
      </c>
      <c r="E383" s="568" t="s">
        <v>10</v>
      </c>
      <c r="F383" s="576">
        <v>15000</v>
      </c>
      <c r="G383" s="568">
        <v>2021.9</v>
      </c>
      <c r="H383" s="738">
        <v>2022</v>
      </c>
      <c r="I383" s="568" t="s">
        <v>277</v>
      </c>
      <c r="J383" s="568" t="s">
        <v>278</v>
      </c>
      <c r="K383" s="560" t="s">
        <v>1291</v>
      </c>
      <c r="L383" s="564" t="s">
        <v>988</v>
      </c>
    </row>
    <row r="384" ht="54" spans="1:10">
      <c r="A384" s="568"/>
      <c r="B384" s="568">
        <f t="shared" si="6"/>
        <v>375</v>
      </c>
      <c r="C384" s="579" t="s">
        <v>886</v>
      </c>
      <c r="D384" s="569" t="s">
        <v>887</v>
      </c>
      <c r="E384" s="568" t="s">
        <v>85</v>
      </c>
      <c r="F384" s="576">
        <v>44500</v>
      </c>
      <c r="G384" s="568" t="s">
        <v>350</v>
      </c>
      <c r="H384" s="568">
        <v>2022.3</v>
      </c>
      <c r="I384" s="568" t="s">
        <v>277</v>
      </c>
      <c r="J384" s="568" t="s">
        <v>278</v>
      </c>
    </row>
    <row r="385" ht="27" spans="1:10">
      <c r="A385" s="568"/>
      <c r="B385" s="568">
        <f t="shared" si="6"/>
        <v>376</v>
      </c>
      <c r="C385" s="579" t="s">
        <v>888</v>
      </c>
      <c r="D385" s="569" t="s">
        <v>889</v>
      </c>
      <c r="E385" s="568" t="s">
        <v>85</v>
      </c>
      <c r="F385" s="576">
        <v>25500</v>
      </c>
      <c r="G385" s="568" t="s">
        <v>350</v>
      </c>
      <c r="H385" s="568">
        <v>2022.12</v>
      </c>
      <c r="I385" s="568" t="s">
        <v>277</v>
      </c>
      <c r="J385" s="568" t="s">
        <v>278</v>
      </c>
    </row>
    <row r="386" ht="40.5" spans="1:10">
      <c r="A386" s="568"/>
      <c r="B386" s="568">
        <f t="shared" si="6"/>
        <v>377</v>
      </c>
      <c r="C386" s="568" t="s">
        <v>890</v>
      </c>
      <c r="D386" s="569" t="s">
        <v>891</v>
      </c>
      <c r="E386" s="568" t="s">
        <v>85</v>
      </c>
      <c r="F386" s="576">
        <v>65000</v>
      </c>
      <c r="G386" s="568">
        <v>2020</v>
      </c>
      <c r="H386" s="568">
        <v>2023</v>
      </c>
      <c r="I386" s="568" t="s">
        <v>277</v>
      </c>
      <c r="J386" s="568" t="s">
        <v>278</v>
      </c>
    </row>
    <row r="387" ht="27" spans="1:10">
      <c r="A387" s="568"/>
      <c r="B387" s="568">
        <f t="shared" si="6"/>
        <v>378</v>
      </c>
      <c r="C387" s="568" t="s">
        <v>892</v>
      </c>
      <c r="D387" s="569" t="s">
        <v>893</v>
      </c>
      <c r="E387" s="568" t="s">
        <v>11</v>
      </c>
      <c r="F387" s="576">
        <v>10000</v>
      </c>
      <c r="G387" s="568" t="s">
        <v>21</v>
      </c>
      <c r="H387" s="568" t="s">
        <v>21</v>
      </c>
      <c r="I387" s="568" t="s">
        <v>277</v>
      </c>
      <c r="J387" s="568" t="s">
        <v>278</v>
      </c>
    </row>
    <row r="388" s="692" customFormat="1" ht="27" spans="1:14">
      <c r="A388" s="739"/>
      <c r="B388" s="739">
        <f t="shared" si="6"/>
        <v>379</v>
      </c>
      <c r="C388" s="739" t="s">
        <v>894</v>
      </c>
      <c r="D388" s="779" t="s">
        <v>895</v>
      </c>
      <c r="E388" s="739" t="s">
        <v>10</v>
      </c>
      <c r="F388" s="739">
        <v>50000</v>
      </c>
      <c r="G388" s="808" t="s">
        <v>849</v>
      </c>
      <c r="H388" s="809">
        <v>2024.12</v>
      </c>
      <c r="I388" s="739" t="s">
        <v>896</v>
      </c>
      <c r="J388" s="739" t="s">
        <v>278</v>
      </c>
      <c r="K388" s="694" t="s">
        <v>1291</v>
      </c>
      <c r="L388" s="801" t="s">
        <v>1540</v>
      </c>
      <c r="M388" s="694"/>
      <c r="N388" s="694"/>
    </row>
    <row r="389" ht="121.5" spans="1:10">
      <c r="A389" s="568"/>
      <c r="B389" s="568">
        <f t="shared" si="6"/>
        <v>380</v>
      </c>
      <c r="C389" s="568" t="s">
        <v>897</v>
      </c>
      <c r="D389" s="569" t="s">
        <v>898</v>
      </c>
      <c r="E389" s="568" t="s">
        <v>85</v>
      </c>
      <c r="F389" s="568">
        <v>470000</v>
      </c>
      <c r="G389" s="605">
        <v>2021.3</v>
      </c>
      <c r="H389" s="605">
        <v>2025.12</v>
      </c>
      <c r="I389" s="568" t="s">
        <v>901</v>
      </c>
      <c r="J389" s="568" t="s">
        <v>723</v>
      </c>
    </row>
    <row r="390" ht="40.5" spans="1:12">
      <c r="A390" s="568"/>
      <c r="B390" s="568">
        <f t="shared" si="6"/>
        <v>381</v>
      </c>
      <c r="C390" s="568" t="s">
        <v>903</v>
      </c>
      <c r="D390" s="569" t="s">
        <v>904</v>
      </c>
      <c r="E390" s="568" t="s">
        <v>10</v>
      </c>
      <c r="F390" s="568">
        <v>30000</v>
      </c>
      <c r="G390" s="738">
        <v>2022.6</v>
      </c>
      <c r="H390" s="738">
        <v>2025.12</v>
      </c>
      <c r="I390" s="568" t="s">
        <v>219</v>
      </c>
      <c r="J390" s="568" t="s">
        <v>110</v>
      </c>
      <c r="K390" s="560" t="s">
        <v>1248</v>
      </c>
      <c r="L390" s="564" t="s">
        <v>1541</v>
      </c>
    </row>
    <row r="391" ht="81" spans="1:10">
      <c r="A391" s="568"/>
      <c r="B391" s="568">
        <f t="shared" si="6"/>
        <v>382</v>
      </c>
      <c r="C391" s="568" t="s">
        <v>1542</v>
      </c>
      <c r="D391" s="569" t="s">
        <v>1543</v>
      </c>
      <c r="E391" s="631" t="s">
        <v>85</v>
      </c>
      <c r="F391" s="575">
        <v>9000</v>
      </c>
      <c r="G391" s="568" t="s">
        <v>350</v>
      </c>
      <c r="H391" s="568">
        <v>2021</v>
      </c>
      <c r="I391" s="568" t="s">
        <v>1544</v>
      </c>
      <c r="J391" s="568" t="s">
        <v>47</v>
      </c>
    </row>
    <row r="392" ht="54" spans="1:10">
      <c r="A392" s="568"/>
      <c r="B392" s="568">
        <f t="shared" si="6"/>
        <v>383</v>
      </c>
      <c r="C392" s="568" t="s">
        <v>1545</v>
      </c>
      <c r="D392" s="569" t="s">
        <v>1546</v>
      </c>
      <c r="E392" s="568" t="s">
        <v>85</v>
      </c>
      <c r="F392" s="568">
        <v>10000</v>
      </c>
      <c r="G392" s="568" t="s">
        <v>350</v>
      </c>
      <c r="H392" s="568">
        <v>2022</v>
      </c>
      <c r="I392" s="568" t="s">
        <v>1547</v>
      </c>
      <c r="J392" s="568" t="s">
        <v>273</v>
      </c>
    </row>
    <row r="393" spans="1:10">
      <c r="A393" s="566" t="str">
        <f>项目库统计汇总表0!A7</f>
        <v>3、美丽集镇（合计项目10项，总投资1.45亿元；其中新建项目10项，总投资1.45亿元。）</v>
      </c>
      <c r="B393" s="566"/>
      <c r="C393" s="566"/>
      <c r="D393" s="566"/>
      <c r="E393" s="566"/>
      <c r="F393" s="566"/>
      <c r="G393" s="566"/>
      <c r="H393" s="566"/>
      <c r="I393" s="566"/>
      <c r="J393" s="566"/>
    </row>
    <row r="394" ht="54" spans="1:10">
      <c r="A394" s="570" t="s">
        <v>1548</v>
      </c>
      <c r="B394" s="568">
        <f>B392+1</f>
        <v>384</v>
      </c>
      <c r="C394" s="568" t="s">
        <v>1549</v>
      </c>
      <c r="D394" s="569" t="s">
        <v>1550</v>
      </c>
      <c r="E394" s="568" t="s">
        <v>10</v>
      </c>
      <c r="F394" s="620">
        <v>2184</v>
      </c>
      <c r="G394" s="568">
        <v>2021</v>
      </c>
      <c r="H394" s="605">
        <v>2023</v>
      </c>
      <c r="I394" s="568" t="s">
        <v>137</v>
      </c>
      <c r="J394" s="568" t="s">
        <v>1313</v>
      </c>
    </row>
    <row r="395" ht="81" spans="1:10">
      <c r="A395" s="570"/>
      <c r="B395" s="568">
        <f t="shared" ref="B395:B403" si="7">B394+1</f>
        <v>385</v>
      </c>
      <c r="C395" s="568" t="s">
        <v>1551</v>
      </c>
      <c r="D395" s="569" t="s">
        <v>1552</v>
      </c>
      <c r="E395" s="568" t="s">
        <v>10</v>
      </c>
      <c r="F395" s="620">
        <v>980</v>
      </c>
      <c r="G395" s="568">
        <v>2021</v>
      </c>
      <c r="H395" s="605">
        <v>2021</v>
      </c>
      <c r="I395" s="568" t="s">
        <v>219</v>
      </c>
      <c r="J395" s="570" t="s">
        <v>110</v>
      </c>
    </row>
    <row r="396" ht="67.5" spans="1:12">
      <c r="A396" s="570"/>
      <c r="B396" s="568">
        <f t="shared" si="7"/>
        <v>386</v>
      </c>
      <c r="C396" s="568" t="s">
        <v>1553</v>
      </c>
      <c r="D396" s="764" t="s">
        <v>1554</v>
      </c>
      <c r="E396" s="568" t="s">
        <v>10</v>
      </c>
      <c r="F396" s="620">
        <v>1900</v>
      </c>
      <c r="G396" s="568">
        <v>2021</v>
      </c>
      <c r="H396" s="605">
        <v>2023</v>
      </c>
      <c r="I396" s="568" t="s">
        <v>1555</v>
      </c>
      <c r="J396" s="570" t="s">
        <v>24</v>
      </c>
      <c r="K396" s="560" t="s">
        <v>1271</v>
      </c>
      <c r="L396" s="564" t="s">
        <v>1556</v>
      </c>
    </row>
    <row r="397" ht="81" spans="1:10">
      <c r="A397" s="570"/>
      <c r="B397" s="568">
        <f t="shared" si="7"/>
        <v>387</v>
      </c>
      <c r="C397" s="568" t="s">
        <v>1557</v>
      </c>
      <c r="D397" s="569" t="s">
        <v>1558</v>
      </c>
      <c r="E397" s="568" t="s">
        <v>10</v>
      </c>
      <c r="F397" s="575">
        <v>700</v>
      </c>
      <c r="G397" s="568">
        <v>2021</v>
      </c>
      <c r="H397" s="605"/>
      <c r="I397" s="568" t="s">
        <v>1399</v>
      </c>
      <c r="J397" s="568" t="s">
        <v>54</v>
      </c>
    </row>
    <row r="398" ht="67.5" spans="1:10">
      <c r="A398" s="570"/>
      <c r="B398" s="568">
        <f t="shared" si="7"/>
        <v>388</v>
      </c>
      <c r="C398" s="568" t="s">
        <v>1559</v>
      </c>
      <c r="D398" s="569" t="s">
        <v>1560</v>
      </c>
      <c r="E398" s="568" t="s">
        <v>10</v>
      </c>
      <c r="F398" s="575">
        <v>300</v>
      </c>
      <c r="G398" s="568">
        <v>2021</v>
      </c>
      <c r="H398" s="605"/>
      <c r="I398" s="568" t="s">
        <v>1561</v>
      </c>
      <c r="J398" s="568" t="s">
        <v>34</v>
      </c>
    </row>
    <row r="399" ht="40.5" spans="1:10">
      <c r="A399" s="570"/>
      <c r="B399" s="568">
        <f t="shared" si="7"/>
        <v>389</v>
      </c>
      <c r="C399" s="568" t="s">
        <v>1562</v>
      </c>
      <c r="D399" s="569" t="s">
        <v>1563</v>
      </c>
      <c r="E399" s="568" t="s">
        <v>10</v>
      </c>
      <c r="F399" s="575">
        <v>700</v>
      </c>
      <c r="G399" s="568">
        <v>2021</v>
      </c>
      <c r="H399" s="605">
        <v>2021</v>
      </c>
      <c r="I399" s="568" t="s">
        <v>1564</v>
      </c>
      <c r="J399" s="568" t="s">
        <v>264</v>
      </c>
    </row>
    <row r="400" ht="67.5" spans="1:10">
      <c r="A400" s="570"/>
      <c r="B400" s="568">
        <f t="shared" si="7"/>
        <v>390</v>
      </c>
      <c r="C400" s="568" t="s">
        <v>1565</v>
      </c>
      <c r="D400" s="569" t="s">
        <v>1566</v>
      </c>
      <c r="E400" s="568" t="s">
        <v>10</v>
      </c>
      <c r="F400" s="575">
        <v>5430</v>
      </c>
      <c r="G400" s="568">
        <v>2021</v>
      </c>
      <c r="H400" s="605">
        <v>2025</v>
      </c>
      <c r="I400" s="568" t="s">
        <v>1567</v>
      </c>
      <c r="J400" s="568" t="s">
        <v>38</v>
      </c>
    </row>
    <row r="401" ht="40.5" spans="1:10">
      <c r="A401" s="570"/>
      <c r="B401" s="568">
        <f t="shared" si="7"/>
        <v>391</v>
      </c>
      <c r="C401" s="568" t="s">
        <v>1568</v>
      </c>
      <c r="D401" s="569" t="s">
        <v>1569</v>
      </c>
      <c r="E401" s="568" t="s">
        <v>10</v>
      </c>
      <c r="F401" s="575">
        <v>505</v>
      </c>
      <c r="G401" s="568">
        <v>2021</v>
      </c>
      <c r="H401" s="605">
        <v>2022</v>
      </c>
      <c r="I401" s="568" t="s">
        <v>1570</v>
      </c>
      <c r="J401" s="568" t="s">
        <v>248</v>
      </c>
    </row>
    <row r="402" ht="27" spans="1:10">
      <c r="A402" s="570"/>
      <c r="B402" s="568">
        <f t="shared" si="7"/>
        <v>392</v>
      </c>
      <c r="C402" s="568" t="s">
        <v>1571</v>
      </c>
      <c r="D402" s="569" t="s">
        <v>1572</v>
      </c>
      <c r="E402" s="568" t="s">
        <v>10</v>
      </c>
      <c r="F402" s="575">
        <v>750</v>
      </c>
      <c r="G402" s="568">
        <v>2021</v>
      </c>
      <c r="H402" s="605">
        <v>2021</v>
      </c>
      <c r="I402" s="568" t="s">
        <v>1573</v>
      </c>
      <c r="J402" s="568" t="s">
        <v>273</v>
      </c>
    </row>
    <row r="403" ht="108" spans="1:10">
      <c r="A403" s="570"/>
      <c r="B403" s="568">
        <f t="shared" si="7"/>
        <v>393</v>
      </c>
      <c r="C403" s="568" t="s">
        <v>1574</v>
      </c>
      <c r="D403" s="569" t="s">
        <v>1575</v>
      </c>
      <c r="E403" s="568" t="s">
        <v>10</v>
      </c>
      <c r="F403" s="575">
        <v>1070</v>
      </c>
      <c r="G403" s="568">
        <v>2021</v>
      </c>
      <c r="H403" s="605">
        <v>2021</v>
      </c>
      <c r="I403" s="568" t="s">
        <v>1576</v>
      </c>
      <c r="J403" s="568" t="s">
        <v>278</v>
      </c>
    </row>
    <row r="404" spans="1:10">
      <c r="A404" s="566" t="str">
        <f>项目库统计汇总表0!A8</f>
        <v>4、污水（合计项目50项，总投资140.99亿元；其中新建项目29项，总投资45.84亿元；续建项目18项，总投资16.83亿元；谋划项目3项，总投资78.32亿元。）</v>
      </c>
      <c r="B404" s="566"/>
      <c r="C404" s="566"/>
      <c r="D404" s="566"/>
      <c r="E404" s="566"/>
      <c r="F404" s="566"/>
      <c r="G404" s="566"/>
      <c r="H404" s="566"/>
      <c r="I404" s="566"/>
      <c r="J404" s="566"/>
    </row>
    <row r="405" ht="54" spans="1:10">
      <c r="A405" s="568" t="s">
        <v>945</v>
      </c>
      <c r="B405" s="568">
        <f>B403+1</f>
        <v>394</v>
      </c>
      <c r="C405" s="568" t="s">
        <v>946</v>
      </c>
      <c r="D405" s="569" t="s">
        <v>947</v>
      </c>
      <c r="E405" s="570" t="s">
        <v>10</v>
      </c>
      <c r="F405" s="576">
        <v>30000</v>
      </c>
      <c r="G405" s="568">
        <v>2023</v>
      </c>
      <c r="H405" s="568">
        <v>2025</v>
      </c>
      <c r="I405" s="568" t="s">
        <v>948</v>
      </c>
      <c r="J405" s="570" t="s">
        <v>47</v>
      </c>
    </row>
    <row r="406" ht="54" spans="1:10">
      <c r="A406" s="568"/>
      <c r="B406" s="568">
        <f t="shared" ref="B406:B438" si="8">B405+1</f>
        <v>395</v>
      </c>
      <c r="C406" s="568" t="s">
        <v>950</v>
      </c>
      <c r="D406" s="633" t="s">
        <v>951</v>
      </c>
      <c r="E406" s="570" t="s">
        <v>10</v>
      </c>
      <c r="F406" s="634">
        <v>25667</v>
      </c>
      <c r="G406" s="568">
        <v>2021.1</v>
      </c>
      <c r="H406" s="568">
        <v>2022.1</v>
      </c>
      <c r="I406" s="568" t="s">
        <v>952</v>
      </c>
      <c r="J406" s="570" t="s">
        <v>47</v>
      </c>
    </row>
    <row r="407" ht="54" spans="1:10">
      <c r="A407" s="568"/>
      <c r="B407" s="568">
        <f t="shared" si="8"/>
        <v>396</v>
      </c>
      <c r="C407" s="568" t="s">
        <v>953</v>
      </c>
      <c r="D407" s="633" t="s">
        <v>954</v>
      </c>
      <c r="E407" s="570" t="s">
        <v>10</v>
      </c>
      <c r="F407" s="634">
        <v>13196</v>
      </c>
      <c r="G407" s="568">
        <v>2021.1</v>
      </c>
      <c r="H407" s="568">
        <v>2022.1</v>
      </c>
      <c r="I407" s="568" t="s">
        <v>952</v>
      </c>
      <c r="J407" s="570" t="s">
        <v>47</v>
      </c>
    </row>
    <row r="408" ht="54" spans="1:10">
      <c r="A408" s="568"/>
      <c r="B408" s="568">
        <f t="shared" si="8"/>
        <v>397</v>
      </c>
      <c r="C408" s="579" t="s">
        <v>1577</v>
      </c>
      <c r="D408" s="573" t="s">
        <v>1578</v>
      </c>
      <c r="E408" s="575" t="s">
        <v>10</v>
      </c>
      <c r="F408" s="575">
        <v>16000</v>
      </c>
      <c r="G408" s="579">
        <v>2021</v>
      </c>
      <c r="H408" s="579">
        <v>2022</v>
      </c>
      <c r="I408" s="579" t="s">
        <v>232</v>
      </c>
      <c r="J408" s="579" t="s">
        <v>24</v>
      </c>
    </row>
    <row r="409" ht="27" spans="1:10">
      <c r="A409" s="568"/>
      <c r="B409" s="568">
        <f t="shared" si="8"/>
        <v>398</v>
      </c>
      <c r="C409" s="579" t="s">
        <v>1579</v>
      </c>
      <c r="D409" s="573" t="s">
        <v>1580</v>
      </c>
      <c r="E409" s="575" t="s">
        <v>85</v>
      </c>
      <c r="F409" s="575">
        <v>3000</v>
      </c>
      <c r="G409" s="579">
        <v>2019</v>
      </c>
      <c r="H409" s="579">
        <v>2021</v>
      </c>
      <c r="I409" s="568" t="s">
        <v>243</v>
      </c>
      <c r="J409" s="568" t="s">
        <v>54</v>
      </c>
    </row>
    <row r="410" ht="27" spans="1:10">
      <c r="A410" s="568"/>
      <c r="B410" s="568">
        <f t="shared" si="8"/>
        <v>399</v>
      </c>
      <c r="C410" s="568" t="s">
        <v>1581</v>
      </c>
      <c r="D410" s="569" t="s">
        <v>1582</v>
      </c>
      <c r="E410" s="575" t="s">
        <v>85</v>
      </c>
      <c r="F410" s="575">
        <v>22399</v>
      </c>
      <c r="G410" s="568">
        <v>2020</v>
      </c>
      <c r="H410" s="579">
        <v>2021</v>
      </c>
      <c r="I410" s="568" t="s">
        <v>243</v>
      </c>
      <c r="J410" s="568" t="s">
        <v>54</v>
      </c>
    </row>
    <row r="411" ht="27" spans="1:10">
      <c r="A411" s="568"/>
      <c r="B411" s="568">
        <f t="shared" si="8"/>
        <v>400</v>
      </c>
      <c r="C411" s="568" t="s">
        <v>1583</v>
      </c>
      <c r="D411" s="569" t="s">
        <v>1584</v>
      </c>
      <c r="E411" s="579" t="s">
        <v>85</v>
      </c>
      <c r="F411" s="575">
        <v>2600</v>
      </c>
      <c r="G411" s="575">
        <v>2020</v>
      </c>
      <c r="H411" s="568">
        <v>2021</v>
      </c>
      <c r="I411" s="568" t="s">
        <v>243</v>
      </c>
      <c r="J411" s="568" t="s">
        <v>54</v>
      </c>
    </row>
    <row r="412" ht="27" spans="1:10">
      <c r="A412" s="568"/>
      <c r="B412" s="568">
        <f t="shared" si="8"/>
        <v>401</v>
      </c>
      <c r="C412" s="579" t="s">
        <v>1585</v>
      </c>
      <c r="D412" s="573" t="s">
        <v>1586</v>
      </c>
      <c r="E412" s="579" t="s">
        <v>85</v>
      </c>
      <c r="F412" s="575">
        <v>4200</v>
      </c>
      <c r="G412" s="575">
        <v>2020</v>
      </c>
      <c r="H412" s="579">
        <v>2021</v>
      </c>
      <c r="I412" s="579" t="s">
        <v>247</v>
      </c>
      <c r="J412" s="568" t="s">
        <v>248</v>
      </c>
    </row>
    <row r="413" ht="55.5" spans="1:10">
      <c r="A413" s="568"/>
      <c r="B413" s="568">
        <f t="shared" si="8"/>
        <v>402</v>
      </c>
      <c r="C413" s="568" t="s">
        <v>1587</v>
      </c>
      <c r="D413" s="569" t="s">
        <v>1588</v>
      </c>
      <c r="E413" s="570" t="s">
        <v>10</v>
      </c>
      <c r="F413" s="568">
        <v>11860.68</v>
      </c>
      <c r="G413" s="568" t="s">
        <v>21</v>
      </c>
      <c r="H413" s="568" t="s">
        <v>21</v>
      </c>
      <c r="I413" s="568" t="s">
        <v>219</v>
      </c>
      <c r="J413" s="570" t="s">
        <v>110</v>
      </c>
    </row>
    <row r="414" ht="27" spans="1:10">
      <c r="A414" s="568"/>
      <c r="B414" s="568">
        <f t="shared" si="8"/>
        <v>403</v>
      </c>
      <c r="C414" s="579" t="s">
        <v>1589</v>
      </c>
      <c r="D414" s="569" t="s">
        <v>1590</v>
      </c>
      <c r="E414" s="568" t="s">
        <v>85</v>
      </c>
      <c r="F414" s="575">
        <v>6000</v>
      </c>
      <c r="G414" s="575">
        <v>2020</v>
      </c>
      <c r="H414" s="568">
        <v>2022</v>
      </c>
      <c r="I414" s="568" t="s">
        <v>37</v>
      </c>
      <c r="J414" s="568" t="s">
        <v>38</v>
      </c>
    </row>
    <row r="415" ht="40.5" spans="1:10">
      <c r="A415" s="568"/>
      <c r="B415" s="568">
        <f t="shared" si="8"/>
        <v>404</v>
      </c>
      <c r="C415" s="588" t="s">
        <v>955</v>
      </c>
      <c r="D415" s="602" t="s">
        <v>956</v>
      </c>
      <c r="E415" s="570" t="s">
        <v>10</v>
      </c>
      <c r="F415" s="603">
        <v>11000</v>
      </c>
      <c r="G415" s="635">
        <v>2025.6</v>
      </c>
      <c r="H415" s="601">
        <v>2026.12</v>
      </c>
      <c r="I415" s="568" t="s">
        <v>569</v>
      </c>
      <c r="J415" s="570" t="s">
        <v>273</v>
      </c>
    </row>
    <row r="416" ht="27" spans="1:10">
      <c r="A416" s="568"/>
      <c r="B416" s="568">
        <f t="shared" si="8"/>
        <v>405</v>
      </c>
      <c r="C416" s="584" t="s">
        <v>916</v>
      </c>
      <c r="D416" s="569" t="s">
        <v>917</v>
      </c>
      <c r="E416" s="568" t="s">
        <v>10</v>
      </c>
      <c r="F416" s="576">
        <v>23227</v>
      </c>
      <c r="G416" s="568">
        <v>2020</v>
      </c>
      <c r="H416" s="568">
        <v>2023</v>
      </c>
      <c r="I416" s="568" t="s">
        <v>37</v>
      </c>
      <c r="J416" s="568" t="s">
        <v>38</v>
      </c>
    </row>
    <row r="417" ht="40.5" spans="1:10">
      <c r="A417" s="568"/>
      <c r="B417" s="568">
        <f t="shared" si="8"/>
        <v>406</v>
      </c>
      <c r="C417" s="568" t="s">
        <v>918</v>
      </c>
      <c r="D417" s="569" t="s">
        <v>919</v>
      </c>
      <c r="E417" s="568" t="s">
        <v>10</v>
      </c>
      <c r="F417" s="576">
        <v>6000</v>
      </c>
      <c r="G417" s="568" t="s">
        <v>21</v>
      </c>
      <c r="H417" s="568" t="s">
        <v>21</v>
      </c>
      <c r="I417" s="568" t="s">
        <v>37</v>
      </c>
      <c r="J417" s="568" t="s">
        <v>38</v>
      </c>
    </row>
    <row r="418" ht="40.5" spans="1:10">
      <c r="A418" s="568"/>
      <c r="B418" s="568">
        <f t="shared" si="8"/>
        <v>407</v>
      </c>
      <c r="C418" s="568" t="s">
        <v>938</v>
      </c>
      <c r="D418" s="569" t="s">
        <v>939</v>
      </c>
      <c r="E418" s="570" t="s">
        <v>11</v>
      </c>
      <c r="F418" s="576">
        <v>200000</v>
      </c>
      <c r="G418" s="568" t="s">
        <v>21</v>
      </c>
      <c r="H418" s="568" t="s">
        <v>21</v>
      </c>
      <c r="I418" s="568" t="s">
        <v>553</v>
      </c>
      <c r="J418" s="568" t="s">
        <v>23</v>
      </c>
    </row>
    <row r="419" ht="40.5" spans="1:10">
      <c r="A419" s="568"/>
      <c r="B419" s="568">
        <f t="shared" si="8"/>
        <v>408</v>
      </c>
      <c r="C419" s="568" t="s">
        <v>941</v>
      </c>
      <c r="D419" s="569" t="s">
        <v>942</v>
      </c>
      <c r="E419" s="570" t="s">
        <v>11</v>
      </c>
      <c r="F419" s="576">
        <v>113236</v>
      </c>
      <c r="G419" s="568">
        <v>2020</v>
      </c>
      <c r="H419" s="568">
        <v>2022</v>
      </c>
      <c r="I419" s="568" t="s">
        <v>37</v>
      </c>
      <c r="J419" s="568" t="s">
        <v>38</v>
      </c>
    </row>
    <row r="420" ht="40.5" spans="1:10">
      <c r="A420" s="568"/>
      <c r="B420" s="568">
        <f t="shared" si="8"/>
        <v>409</v>
      </c>
      <c r="C420" s="568" t="s">
        <v>1591</v>
      </c>
      <c r="D420" s="569" t="s">
        <v>1592</v>
      </c>
      <c r="E420" s="579" t="s">
        <v>1593</v>
      </c>
      <c r="F420" s="575">
        <v>71033</v>
      </c>
      <c r="G420" s="575">
        <v>2020</v>
      </c>
      <c r="H420" s="568">
        <v>2022</v>
      </c>
      <c r="I420" s="579" t="s">
        <v>243</v>
      </c>
      <c r="J420" s="568" t="s">
        <v>54</v>
      </c>
    </row>
    <row r="421" ht="40.5" spans="1:10">
      <c r="A421" s="568"/>
      <c r="B421" s="568">
        <f t="shared" si="8"/>
        <v>410</v>
      </c>
      <c r="C421" s="636" t="s">
        <v>943</v>
      </c>
      <c r="D421" s="637" t="s">
        <v>944</v>
      </c>
      <c r="E421" s="570" t="s">
        <v>85</v>
      </c>
      <c r="F421" s="638">
        <v>16062</v>
      </c>
      <c r="G421" s="636">
        <v>2021.3</v>
      </c>
      <c r="H421" s="636">
        <v>2022.9</v>
      </c>
      <c r="I421" s="568" t="s">
        <v>149</v>
      </c>
      <c r="J421" s="570" t="s">
        <v>34</v>
      </c>
    </row>
    <row r="422" ht="40.5" spans="1:10">
      <c r="A422" s="568" t="s">
        <v>1594</v>
      </c>
      <c r="B422" s="568">
        <v>411</v>
      </c>
      <c r="C422" s="568" t="s">
        <v>1595</v>
      </c>
      <c r="D422" s="569" t="s">
        <v>1596</v>
      </c>
      <c r="E422" s="568" t="s">
        <v>10</v>
      </c>
      <c r="F422" s="620">
        <v>1800</v>
      </c>
      <c r="G422" s="575">
        <v>2021</v>
      </c>
      <c r="H422" s="575">
        <v>2021</v>
      </c>
      <c r="I422" s="579" t="s">
        <v>1597</v>
      </c>
      <c r="J422" s="568"/>
    </row>
    <row r="423" ht="40.5" spans="1:10">
      <c r="A423" s="568"/>
      <c r="B423" s="568">
        <f t="shared" ref="B423:B438" si="9">B422+1</f>
        <v>412</v>
      </c>
      <c r="C423" s="604" t="s">
        <v>1598</v>
      </c>
      <c r="D423" s="639" t="s">
        <v>1599</v>
      </c>
      <c r="E423" s="604" t="s">
        <v>85</v>
      </c>
      <c r="F423" s="575">
        <v>350</v>
      </c>
      <c r="G423" s="575">
        <v>2020</v>
      </c>
      <c r="H423" s="568">
        <v>2021</v>
      </c>
      <c r="I423" s="579" t="s">
        <v>520</v>
      </c>
      <c r="J423" s="568" t="s">
        <v>47</v>
      </c>
    </row>
    <row r="424" ht="27" spans="1:10">
      <c r="A424" s="568"/>
      <c r="B424" s="568">
        <f t="shared" si="9"/>
        <v>413</v>
      </c>
      <c r="C424" s="604" t="s">
        <v>1600</v>
      </c>
      <c r="D424" s="639" t="s">
        <v>1601</v>
      </c>
      <c r="E424" s="604" t="s">
        <v>85</v>
      </c>
      <c r="F424" s="575">
        <v>9971</v>
      </c>
      <c r="G424" s="575">
        <v>2020</v>
      </c>
      <c r="H424" s="568">
        <v>2022</v>
      </c>
      <c r="I424" s="579" t="s">
        <v>1602</v>
      </c>
      <c r="J424" s="568" t="s">
        <v>121</v>
      </c>
    </row>
    <row r="425" ht="54" spans="1:10">
      <c r="A425" s="568"/>
      <c r="B425" s="568">
        <f t="shared" si="9"/>
        <v>414</v>
      </c>
      <c r="C425" s="579" t="s">
        <v>1603</v>
      </c>
      <c r="D425" s="573" t="s">
        <v>1604</v>
      </c>
      <c r="E425" s="579" t="s">
        <v>10</v>
      </c>
      <c r="F425" s="575">
        <v>10000</v>
      </c>
      <c r="G425" s="575">
        <v>2021</v>
      </c>
      <c r="H425" s="579">
        <v>2022</v>
      </c>
      <c r="I425" s="579" t="s">
        <v>232</v>
      </c>
      <c r="J425" s="568" t="s">
        <v>24</v>
      </c>
    </row>
    <row r="426" ht="41.45" customHeight="1" spans="1:10">
      <c r="A426" s="568"/>
      <c r="B426" s="568">
        <f t="shared" si="9"/>
        <v>415</v>
      </c>
      <c r="C426" s="579" t="s">
        <v>1605</v>
      </c>
      <c r="D426" s="573" t="s">
        <v>1606</v>
      </c>
      <c r="E426" s="579" t="s">
        <v>85</v>
      </c>
      <c r="F426" s="575">
        <v>49118</v>
      </c>
      <c r="G426" s="575">
        <v>2020</v>
      </c>
      <c r="H426" s="579">
        <v>2022</v>
      </c>
      <c r="I426" s="579" t="s">
        <v>243</v>
      </c>
      <c r="J426" s="568" t="s">
        <v>54</v>
      </c>
    </row>
    <row r="427" ht="40.5" spans="1:10">
      <c r="A427" s="568"/>
      <c r="B427" s="568">
        <f t="shared" si="9"/>
        <v>416</v>
      </c>
      <c r="C427" s="568" t="s">
        <v>1607</v>
      </c>
      <c r="D427" s="569" t="s">
        <v>1608</v>
      </c>
      <c r="E427" s="568" t="s">
        <v>10</v>
      </c>
      <c r="F427" s="575">
        <v>1084</v>
      </c>
      <c r="G427" s="575">
        <v>2021</v>
      </c>
      <c r="H427" s="568">
        <v>2021</v>
      </c>
      <c r="I427" s="579" t="s">
        <v>243</v>
      </c>
      <c r="J427" s="568" t="s">
        <v>54</v>
      </c>
    </row>
    <row r="428" ht="27" spans="1:10">
      <c r="A428" s="568"/>
      <c r="B428" s="568">
        <f t="shared" si="9"/>
        <v>417</v>
      </c>
      <c r="C428" s="568" t="s">
        <v>1609</v>
      </c>
      <c r="D428" s="569" t="s">
        <v>1610</v>
      </c>
      <c r="E428" s="570" t="s">
        <v>85</v>
      </c>
      <c r="F428" s="576">
        <v>7870</v>
      </c>
      <c r="G428" s="584">
        <v>2019</v>
      </c>
      <c r="H428" s="568">
        <v>2022</v>
      </c>
      <c r="I428" s="568" t="s">
        <v>149</v>
      </c>
      <c r="J428" s="570" t="s">
        <v>34</v>
      </c>
    </row>
    <row r="429" ht="27" spans="1:10">
      <c r="A429" s="568"/>
      <c r="B429" s="568">
        <f t="shared" si="9"/>
        <v>418</v>
      </c>
      <c r="C429" s="609" t="s">
        <v>1611</v>
      </c>
      <c r="D429" s="640" t="s">
        <v>1612</v>
      </c>
      <c r="E429" s="568" t="s">
        <v>10</v>
      </c>
      <c r="F429" s="641">
        <v>1500</v>
      </c>
      <c r="G429" s="641">
        <v>2021</v>
      </c>
      <c r="H429" s="609">
        <v>2021</v>
      </c>
      <c r="I429" s="609" t="s">
        <v>247</v>
      </c>
      <c r="J429" s="568" t="s">
        <v>248</v>
      </c>
    </row>
    <row r="430" ht="40.5" spans="1:10">
      <c r="A430" s="568"/>
      <c r="B430" s="568">
        <f t="shared" si="9"/>
        <v>419</v>
      </c>
      <c r="C430" s="568" t="s">
        <v>1613</v>
      </c>
      <c r="D430" s="569" t="s">
        <v>1614</v>
      </c>
      <c r="E430" s="570" t="s">
        <v>85</v>
      </c>
      <c r="F430" s="604" t="s">
        <v>1615</v>
      </c>
      <c r="G430" s="568">
        <v>2019</v>
      </c>
      <c r="H430" s="568">
        <v>2025.12</v>
      </c>
      <c r="I430" s="568" t="s">
        <v>569</v>
      </c>
      <c r="J430" s="570" t="s">
        <v>273</v>
      </c>
    </row>
    <row r="431" ht="40.5" spans="1:10">
      <c r="A431" s="568"/>
      <c r="B431" s="568">
        <f t="shared" si="9"/>
        <v>420</v>
      </c>
      <c r="C431" s="568" t="s">
        <v>958</v>
      </c>
      <c r="D431" s="569" t="s">
        <v>959</v>
      </c>
      <c r="E431" s="570" t="s">
        <v>85</v>
      </c>
      <c r="F431" s="576">
        <v>8120.74</v>
      </c>
      <c r="G431" s="604" t="s">
        <v>960</v>
      </c>
      <c r="H431" s="568">
        <v>2021.12</v>
      </c>
      <c r="I431" s="568" t="s">
        <v>961</v>
      </c>
      <c r="J431" s="570" t="s">
        <v>23</v>
      </c>
    </row>
    <row r="432" ht="27" spans="1:10">
      <c r="A432" s="568"/>
      <c r="B432" s="568">
        <f t="shared" si="9"/>
        <v>421</v>
      </c>
      <c r="C432" s="568" t="s">
        <v>962</v>
      </c>
      <c r="D432" s="569" t="s">
        <v>963</v>
      </c>
      <c r="E432" s="570" t="s">
        <v>10</v>
      </c>
      <c r="F432" s="568">
        <v>9000</v>
      </c>
      <c r="G432" s="568">
        <v>2021.9</v>
      </c>
      <c r="H432" s="568">
        <v>2025.12</v>
      </c>
      <c r="I432" s="568" t="s">
        <v>964</v>
      </c>
      <c r="J432" s="570" t="s">
        <v>278</v>
      </c>
    </row>
    <row r="433" ht="27" spans="1:12">
      <c r="A433" s="568" t="s">
        <v>972</v>
      </c>
      <c r="B433" s="568">
        <f t="shared" si="9"/>
        <v>422</v>
      </c>
      <c r="C433" s="568" t="s">
        <v>976</v>
      </c>
      <c r="D433" s="569" t="s">
        <v>977</v>
      </c>
      <c r="E433" s="570" t="s">
        <v>11</v>
      </c>
      <c r="F433" s="810">
        <v>470000</v>
      </c>
      <c r="G433" s="568" t="s">
        <v>21</v>
      </c>
      <c r="H433" s="568" t="s">
        <v>21</v>
      </c>
      <c r="I433" s="568" t="s">
        <v>553</v>
      </c>
      <c r="J433" s="568" t="s">
        <v>23</v>
      </c>
      <c r="K433" s="560" t="s">
        <v>1616</v>
      </c>
      <c r="L433" s="564" t="s">
        <v>1617</v>
      </c>
    </row>
    <row r="434" ht="67.5" spans="1:12">
      <c r="A434" s="568"/>
      <c r="B434" s="568">
        <f t="shared" si="9"/>
        <v>423</v>
      </c>
      <c r="C434" s="568" t="s">
        <v>924</v>
      </c>
      <c r="D434" s="764" t="s">
        <v>1618</v>
      </c>
      <c r="E434" s="568" t="s">
        <v>10</v>
      </c>
      <c r="F434" s="642">
        <v>20000</v>
      </c>
      <c r="G434" s="738">
        <v>2022.6</v>
      </c>
      <c r="H434" s="738">
        <v>2025.6</v>
      </c>
      <c r="I434" s="568" t="s">
        <v>219</v>
      </c>
      <c r="J434" s="570" t="s">
        <v>110</v>
      </c>
      <c r="K434" s="560" t="s">
        <v>1248</v>
      </c>
      <c r="L434" s="564" t="s">
        <v>1619</v>
      </c>
    </row>
    <row r="435" ht="40.5" spans="1:10">
      <c r="A435" s="568"/>
      <c r="B435" s="568">
        <f t="shared" si="9"/>
        <v>424</v>
      </c>
      <c r="C435" s="568" t="s">
        <v>927</v>
      </c>
      <c r="D435" s="569" t="s">
        <v>928</v>
      </c>
      <c r="E435" s="568" t="s">
        <v>10</v>
      </c>
      <c r="F435" s="576">
        <v>50000</v>
      </c>
      <c r="G435" s="579">
        <v>2020.12</v>
      </c>
      <c r="H435" s="579">
        <v>2025.12</v>
      </c>
      <c r="I435" s="568" t="s">
        <v>247</v>
      </c>
      <c r="J435" s="570" t="s">
        <v>248</v>
      </c>
    </row>
    <row r="436" ht="40.5" spans="1:10">
      <c r="A436" s="568" t="s">
        <v>965</v>
      </c>
      <c r="B436" s="568">
        <f t="shared" si="9"/>
        <v>425</v>
      </c>
      <c r="C436" s="568" t="s">
        <v>966</v>
      </c>
      <c r="D436" s="569" t="s">
        <v>967</v>
      </c>
      <c r="E436" s="570" t="s">
        <v>85</v>
      </c>
      <c r="F436" s="576">
        <v>3660</v>
      </c>
      <c r="G436" s="604" t="s">
        <v>192</v>
      </c>
      <c r="H436" s="568">
        <v>2021.8</v>
      </c>
      <c r="I436" s="568" t="s">
        <v>520</v>
      </c>
      <c r="J436" s="570" t="s">
        <v>47</v>
      </c>
    </row>
    <row r="437" ht="67.5" spans="1:10">
      <c r="A437" s="568"/>
      <c r="B437" s="568">
        <f t="shared" si="9"/>
        <v>426</v>
      </c>
      <c r="C437" s="643" t="s">
        <v>1620</v>
      </c>
      <c r="D437" s="595" t="s">
        <v>1621</v>
      </c>
      <c r="E437" s="570" t="s">
        <v>85</v>
      </c>
      <c r="F437" s="575">
        <v>22000</v>
      </c>
      <c r="G437" s="575">
        <v>2020</v>
      </c>
      <c r="H437" s="643">
        <v>2022</v>
      </c>
      <c r="I437" s="643" t="s">
        <v>1622</v>
      </c>
      <c r="J437" s="568" t="s">
        <v>1623</v>
      </c>
    </row>
    <row r="438" ht="27" spans="1:10">
      <c r="A438" s="568"/>
      <c r="B438" s="568">
        <f t="shared" si="9"/>
        <v>427</v>
      </c>
      <c r="C438" s="568" t="s">
        <v>969</v>
      </c>
      <c r="D438" s="569" t="s">
        <v>970</v>
      </c>
      <c r="E438" s="570" t="s">
        <v>10</v>
      </c>
      <c r="F438" s="576">
        <v>5714.44</v>
      </c>
      <c r="G438" s="576">
        <v>2021.1</v>
      </c>
      <c r="H438" s="576">
        <v>2022.12</v>
      </c>
      <c r="I438" s="608" t="s">
        <v>262</v>
      </c>
      <c r="J438" s="570" t="s">
        <v>264</v>
      </c>
    </row>
    <row r="439" ht="27" spans="1:10">
      <c r="A439" s="568" t="s">
        <v>1624</v>
      </c>
      <c r="B439" s="568">
        <f t="shared" ref="B439:B447" si="10">B438+1</f>
        <v>428</v>
      </c>
      <c r="C439" s="568" t="s">
        <v>1625</v>
      </c>
      <c r="D439" s="569" t="s">
        <v>1626</v>
      </c>
      <c r="E439" s="568" t="s">
        <v>10</v>
      </c>
      <c r="F439" s="568">
        <v>1700</v>
      </c>
      <c r="G439" s="568">
        <v>2021</v>
      </c>
      <c r="H439" s="568">
        <v>2021</v>
      </c>
      <c r="I439" s="568" t="s">
        <v>219</v>
      </c>
      <c r="J439" s="568" t="s">
        <v>110</v>
      </c>
    </row>
    <row r="440" ht="40.5" spans="1:10">
      <c r="A440" s="568"/>
      <c r="B440" s="568">
        <f t="shared" si="10"/>
        <v>429</v>
      </c>
      <c r="C440" s="568" t="s">
        <v>1627</v>
      </c>
      <c r="D440" s="569" t="s">
        <v>1628</v>
      </c>
      <c r="E440" s="568" t="s">
        <v>10</v>
      </c>
      <c r="F440" s="568">
        <v>2900</v>
      </c>
      <c r="G440" s="568">
        <v>2021</v>
      </c>
      <c r="H440" s="568">
        <v>2021</v>
      </c>
      <c r="I440" s="568" t="s">
        <v>1399</v>
      </c>
      <c r="J440" s="568" t="s">
        <v>54</v>
      </c>
    </row>
    <row r="441" ht="67.5" spans="1:10">
      <c r="A441" s="568"/>
      <c r="B441" s="568">
        <f t="shared" si="10"/>
        <v>430</v>
      </c>
      <c r="C441" s="568" t="s">
        <v>1629</v>
      </c>
      <c r="D441" s="569" t="s">
        <v>1630</v>
      </c>
      <c r="E441" s="568" t="s">
        <v>85</v>
      </c>
      <c r="F441" s="568">
        <v>900</v>
      </c>
      <c r="G441" s="568" t="s">
        <v>350</v>
      </c>
      <c r="H441" s="568">
        <v>2021</v>
      </c>
      <c r="I441" s="568" t="s">
        <v>1567</v>
      </c>
      <c r="J441" s="568" t="s">
        <v>38</v>
      </c>
    </row>
    <row r="442" ht="54" spans="1:10">
      <c r="A442" s="568"/>
      <c r="B442" s="568">
        <f t="shared" si="10"/>
        <v>431</v>
      </c>
      <c r="C442" s="568" t="s">
        <v>1631</v>
      </c>
      <c r="D442" s="569" t="s">
        <v>1632</v>
      </c>
      <c r="E442" s="568" t="s">
        <v>85</v>
      </c>
      <c r="F442" s="568">
        <v>2100</v>
      </c>
      <c r="G442" s="568" t="s">
        <v>350</v>
      </c>
      <c r="H442" s="568">
        <v>2021</v>
      </c>
      <c r="I442" s="568" t="s">
        <v>1567</v>
      </c>
      <c r="J442" s="568" t="s">
        <v>38</v>
      </c>
    </row>
    <row r="443" ht="54" spans="1:10">
      <c r="A443" s="568"/>
      <c r="B443" s="568">
        <f t="shared" si="10"/>
        <v>432</v>
      </c>
      <c r="C443" s="568" t="s">
        <v>1633</v>
      </c>
      <c r="D443" s="569" t="s">
        <v>1634</v>
      </c>
      <c r="E443" s="568" t="s">
        <v>10</v>
      </c>
      <c r="F443" s="568">
        <v>1300</v>
      </c>
      <c r="G443" s="568">
        <v>2021</v>
      </c>
      <c r="H443" s="568">
        <v>2021</v>
      </c>
      <c r="I443" s="568" t="s">
        <v>1567</v>
      </c>
      <c r="J443" s="568" t="s">
        <v>38</v>
      </c>
    </row>
    <row r="444" ht="27" spans="1:10">
      <c r="A444" s="568"/>
      <c r="B444" s="568">
        <f t="shared" si="10"/>
        <v>433</v>
      </c>
      <c r="C444" s="568" t="s">
        <v>1635</v>
      </c>
      <c r="D444" s="569" t="s">
        <v>1636</v>
      </c>
      <c r="E444" s="568" t="s">
        <v>85</v>
      </c>
      <c r="F444" s="568">
        <v>2000</v>
      </c>
      <c r="G444" s="568" t="s">
        <v>350</v>
      </c>
      <c r="H444" s="568">
        <v>2021</v>
      </c>
      <c r="I444" s="584" t="s">
        <v>1570</v>
      </c>
      <c r="J444" s="568" t="s">
        <v>248</v>
      </c>
    </row>
    <row r="445" ht="27" spans="1:10">
      <c r="A445" s="568"/>
      <c r="B445" s="568">
        <f t="shared" si="10"/>
        <v>434</v>
      </c>
      <c r="C445" s="568" t="s">
        <v>1637</v>
      </c>
      <c r="D445" s="569" t="s">
        <v>1638</v>
      </c>
      <c r="E445" s="568" t="s">
        <v>10</v>
      </c>
      <c r="F445" s="568">
        <v>1000</v>
      </c>
      <c r="G445" s="568">
        <v>2021.2</v>
      </c>
      <c r="H445" s="568">
        <v>2021.12</v>
      </c>
      <c r="I445" s="568" t="s">
        <v>1570</v>
      </c>
      <c r="J445" s="568" t="s">
        <v>248</v>
      </c>
    </row>
    <row r="446" ht="27" spans="1:10">
      <c r="A446" s="568"/>
      <c r="B446" s="568">
        <f t="shared" si="10"/>
        <v>435</v>
      </c>
      <c r="C446" s="568" t="s">
        <v>1639</v>
      </c>
      <c r="D446" s="569" t="s">
        <v>1640</v>
      </c>
      <c r="E446" s="568" t="s">
        <v>10</v>
      </c>
      <c r="F446" s="568">
        <v>500</v>
      </c>
      <c r="G446" s="568">
        <v>2021.2</v>
      </c>
      <c r="H446" s="568">
        <v>2021.12</v>
      </c>
      <c r="I446" s="568" t="s">
        <v>1570</v>
      </c>
      <c r="J446" s="568" t="s">
        <v>248</v>
      </c>
    </row>
    <row r="447" ht="48" customHeight="1" spans="1:10">
      <c r="A447" s="568"/>
      <c r="B447" s="568">
        <f t="shared" si="10"/>
        <v>436</v>
      </c>
      <c r="C447" s="568" t="s">
        <v>1641</v>
      </c>
      <c r="D447" s="569" t="s">
        <v>1642</v>
      </c>
      <c r="E447" s="568" t="s">
        <v>10</v>
      </c>
      <c r="F447" s="568">
        <v>500</v>
      </c>
      <c r="G447" s="568">
        <v>2021.1</v>
      </c>
      <c r="H447" s="568">
        <v>2022.1</v>
      </c>
      <c r="I447" s="568" t="s">
        <v>1570</v>
      </c>
      <c r="J447" s="568" t="s">
        <v>248</v>
      </c>
    </row>
    <row r="448" ht="27" spans="1:10">
      <c r="A448" s="568"/>
      <c r="B448" s="568">
        <f t="shared" ref="B448:B454" si="11">B447+1</f>
        <v>437</v>
      </c>
      <c r="C448" s="568" t="s">
        <v>1643</v>
      </c>
      <c r="D448" s="569" t="s">
        <v>1644</v>
      </c>
      <c r="E448" s="568" t="s">
        <v>10</v>
      </c>
      <c r="F448" s="568">
        <v>99</v>
      </c>
      <c r="G448" s="568">
        <v>2021.4</v>
      </c>
      <c r="H448" s="568">
        <v>2021.6</v>
      </c>
      <c r="I448" s="584" t="s">
        <v>1570</v>
      </c>
      <c r="J448" s="568" t="s">
        <v>248</v>
      </c>
    </row>
    <row r="449" ht="54" spans="1:10">
      <c r="A449" s="568"/>
      <c r="B449" s="568">
        <f t="shared" si="11"/>
        <v>438</v>
      </c>
      <c r="C449" s="568" t="s">
        <v>1645</v>
      </c>
      <c r="D449" s="569" t="s">
        <v>1646</v>
      </c>
      <c r="E449" s="568" t="s">
        <v>10</v>
      </c>
      <c r="F449" s="568">
        <v>1100</v>
      </c>
      <c r="G449" s="568">
        <v>2021.3</v>
      </c>
      <c r="H449" s="568">
        <v>2021.12</v>
      </c>
      <c r="I449" s="584" t="s">
        <v>1570</v>
      </c>
      <c r="J449" s="568" t="s">
        <v>248</v>
      </c>
    </row>
    <row r="450" ht="67.5" spans="1:12">
      <c r="A450" s="568"/>
      <c r="B450" s="568">
        <f t="shared" si="11"/>
        <v>439</v>
      </c>
      <c r="C450" s="568" t="s">
        <v>1647</v>
      </c>
      <c r="D450" s="569" t="s">
        <v>1648</v>
      </c>
      <c r="E450" s="568" t="s">
        <v>10</v>
      </c>
      <c r="F450" s="568">
        <v>3000</v>
      </c>
      <c r="G450" s="568">
        <v>2021</v>
      </c>
      <c r="H450" s="568">
        <v>2021</v>
      </c>
      <c r="I450" s="738" t="s">
        <v>1649</v>
      </c>
      <c r="J450" s="568" t="s">
        <v>273</v>
      </c>
      <c r="K450" s="560" t="s">
        <v>366</v>
      </c>
      <c r="L450" s="564" t="s">
        <v>988</v>
      </c>
    </row>
    <row r="451" ht="27" spans="1:10">
      <c r="A451" s="568"/>
      <c r="B451" s="568">
        <f t="shared" si="11"/>
        <v>440</v>
      </c>
      <c r="C451" s="568" t="s">
        <v>1650</v>
      </c>
      <c r="D451" s="569" t="s">
        <v>1651</v>
      </c>
      <c r="E451" s="568" t="s">
        <v>10</v>
      </c>
      <c r="F451" s="568">
        <v>231.7</v>
      </c>
      <c r="G451" s="568">
        <v>2021</v>
      </c>
      <c r="H451" s="568">
        <v>2021</v>
      </c>
      <c r="I451" s="568" t="s">
        <v>1576</v>
      </c>
      <c r="J451" s="568" t="s">
        <v>278</v>
      </c>
    </row>
    <row r="452" ht="54" spans="1:10">
      <c r="A452" s="568"/>
      <c r="B452" s="568">
        <f t="shared" si="11"/>
        <v>441</v>
      </c>
      <c r="C452" s="568" t="s">
        <v>1652</v>
      </c>
      <c r="D452" s="569" t="s">
        <v>1653</v>
      </c>
      <c r="E452" s="568" t="s">
        <v>85</v>
      </c>
      <c r="F452" s="594">
        <v>8000</v>
      </c>
      <c r="G452" s="568" t="s">
        <v>350</v>
      </c>
      <c r="H452" s="568">
        <v>2021</v>
      </c>
      <c r="I452" s="568" t="s">
        <v>1561</v>
      </c>
      <c r="J452" s="568" t="s">
        <v>34</v>
      </c>
    </row>
    <row r="453" ht="36" customHeight="1" spans="1:12">
      <c r="A453" s="568"/>
      <c r="B453" s="568">
        <f t="shared" si="11"/>
        <v>442</v>
      </c>
      <c r="C453" s="568" t="s">
        <v>907</v>
      </c>
      <c r="D453" s="764" t="s">
        <v>1654</v>
      </c>
      <c r="E453" s="568" t="s">
        <v>10</v>
      </c>
      <c r="F453" s="576">
        <v>84830.71</v>
      </c>
      <c r="G453" s="604">
        <v>2020.3</v>
      </c>
      <c r="H453" s="604">
        <v>2023.3</v>
      </c>
      <c r="I453" s="608" t="s">
        <v>262</v>
      </c>
      <c r="J453" s="570" t="s">
        <v>264</v>
      </c>
      <c r="K453" s="560" t="s">
        <v>1327</v>
      </c>
      <c r="L453" s="564" t="s">
        <v>1655</v>
      </c>
    </row>
    <row r="454" ht="27" spans="1:10">
      <c r="A454" s="568"/>
      <c r="B454" s="568">
        <f t="shared" si="11"/>
        <v>443</v>
      </c>
      <c r="C454" s="568" t="s">
        <v>910</v>
      </c>
      <c r="D454" s="573" t="s">
        <v>911</v>
      </c>
      <c r="E454" s="568" t="s">
        <v>10</v>
      </c>
      <c r="F454" s="576">
        <v>52000</v>
      </c>
      <c r="G454" s="579" t="s">
        <v>21</v>
      </c>
      <c r="H454" s="568">
        <v>2022.12</v>
      </c>
      <c r="I454" s="568" t="s">
        <v>37</v>
      </c>
      <c r="J454" s="570" t="s">
        <v>38</v>
      </c>
    </row>
    <row r="455" spans="1:10">
      <c r="A455" s="566" t="str">
        <f>项目库统计汇总表0!A9</f>
        <v>5、环境卫生（合计项目19项，总投资20.05亿元；其中新建项目15项，总投资12.44亿元；续建项目2项，总投资6.10亿元；谋划项目2项，总投资1.5亿元。）</v>
      </c>
      <c r="B455" s="566"/>
      <c r="C455" s="566"/>
      <c r="D455" s="566"/>
      <c r="E455" s="566"/>
      <c r="F455" s="566"/>
      <c r="G455" s="566"/>
      <c r="H455" s="566"/>
      <c r="I455" s="566"/>
      <c r="J455" s="566"/>
    </row>
    <row r="456" spans="1:10">
      <c r="A456" s="568" t="s">
        <v>979</v>
      </c>
      <c r="B456" s="568">
        <f>B454+1</f>
        <v>444</v>
      </c>
      <c r="C456" s="568" t="s">
        <v>921</v>
      </c>
      <c r="D456" s="569" t="s">
        <v>922</v>
      </c>
      <c r="E456" s="568" t="s">
        <v>10</v>
      </c>
      <c r="F456" s="642">
        <v>8000</v>
      </c>
      <c r="G456" s="568">
        <v>2021</v>
      </c>
      <c r="H456" s="568">
        <v>2025</v>
      </c>
      <c r="I456" s="604" t="s">
        <v>464</v>
      </c>
      <c r="J456" s="570" t="s">
        <v>923</v>
      </c>
    </row>
    <row r="457" ht="54" customHeight="1" spans="1:10">
      <c r="A457" s="568"/>
      <c r="B457" s="568">
        <f t="shared" ref="B457:B469" si="12">B456+1</f>
        <v>445</v>
      </c>
      <c r="C457" s="568" t="s">
        <v>980</v>
      </c>
      <c r="D457" s="569" t="s">
        <v>1656</v>
      </c>
      <c r="E457" s="568" t="s">
        <v>11</v>
      </c>
      <c r="F457" s="579">
        <v>15000</v>
      </c>
      <c r="G457" s="568">
        <v>2023.1</v>
      </c>
      <c r="H457" s="568">
        <v>2030.12</v>
      </c>
      <c r="I457" s="568" t="s">
        <v>219</v>
      </c>
      <c r="J457" s="568" t="s">
        <v>110</v>
      </c>
    </row>
    <row r="458" ht="67.5" spans="1:10">
      <c r="A458" s="568"/>
      <c r="B458" s="568">
        <f t="shared" si="12"/>
        <v>446</v>
      </c>
      <c r="C458" s="568" t="s">
        <v>986</v>
      </c>
      <c r="D458" s="569" t="s">
        <v>987</v>
      </c>
      <c r="E458" s="568" t="s">
        <v>10</v>
      </c>
      <c r="F458" s="576">
        <v>16000</v>
      </c>
      <c r="G458" s="568">
        <v>2021.12</v>
      </c>
      <c r="H458" s="568">
        <v>2023.6</v>
      </c>
      <c r="I458" s="568" t="s">
        <v>520</v>
      </c>
      <c r="J458" s="568" t="s">
        <v>59</v>
      </c>
    </row>
    <row r="459" ht="67.5" spans="1:10">
      <c r="A459" s="568"/>
      <c r="B459" s="568">
        <f t="shared" si="12"/>
        <v>447</v>
      </c>
      <c r="C459" s="568" t="s">
        <v>989</v>
      </c>
      <c r="D459" s="569" t="s">
        <v>990</v>
      </c>
      <c r="E459" s="568" t="s">
        <v>10</v>
      </c>
      <c r="F459" s="576">
        <v>5187</v>
      </c>
      <c r="G459" s="568">
        <v>2021.1</v>
      </c>
      <c r="H459" s="568">
        <v>2021.12</v>
      </c>
      <c r="I459" s="568" t="s">
        <v>520</v>
      </c>
      <c r="J459" s="568" t="s">
        <v>23</v>
      </c>
    </row>
    <row r="460" ht="40.5" spans="1:12">
      <c r="A460" s="568"/>
      <c r="B460" s="568">
        <f t="shared" si="12"/>
        <v>448</v>
      </c>
      <c r="C460" s="568" t="s">
        <v>995</v>
      </c>
      <c r="D460" s="764" t="s">
        <v>1657</v>
      </c>
      <c r="E460" s="568" t="s">
        <v>10</v>
      </c>
      <c r="F460" s="579">
        <v>56000</v>
      </c>
      <c r="G460" s="588">
        <v>2021</v>
      </c>
      <c r="H460" s="588">
        <v>2023</v>
      </c>
      <c r="I460" s="610" t="s">
        <v>272</v>
      </c>
      <c r="J460" s="588" t="s">
        <v>273</v>
      </c>
      <c r="K460" s="560" t="s">
        <v>1658</v>
      </c>
      <c r="L460" s="564" t="s">
        <v>988</v>
      </c>
    </row>
    <row r="461" ht="27" spans="1:12">
      <c r="A461" s="568"/>
      <c r="B461" s="568">
        <f t="shared" si="12"/>
        <v>449</v>
      </c>
      <c r="C461" s="738" t="s">
        <v>1659</v>
      </c>
      <c r="D461" s="764" t="s">
        <v>1660</v>
      </c>
      <c r="E461" s="568" t="s">
        <v>10</v>
      </c>
      <c r="F461" s="796">
        <v>4600</v>
      </c>
      <c r="G461" s="568">
        <v>2021</v>
      </c>
      <c r="H461" s="570">
        <v>2021</v>
      </c>
      <c r="I461" s="568" t="s">
        <v>520</v>
      </c>
      <c r="J461" s="568" t="s">
        <v>248</v>
      </c>
      <c r="K461" s="560" t="s">
        <v>1658</v>
      </c>
      <c r="L461" s="564" t="s">
        <v>988</v>
      </c>
    </row>
    <row r="462" ht="27" spans="1:12">
      <c r="A462" s="568"/>
      <c r="B462" s="568">
        <f t="shared" si="12"/>
        <v>450</v>
      </c>
      <c r="C462" s="738" t="s">
        <v>1661</v>
      </c>
      <c r="D462" s="764" t="s">
        <v>1662</v>
      </c>
      <c r="E462" s="568" t="s">
        <v>10</v>
      </c>
      <c r="F462" s="795">
        <v>1128</v>
      </c>
      <c r="G462" s="635">
        <v>2021.7</v>
      </c>
      <c r="H462" s="579">
        <v>2021.12</v>
      </c>
      <c r="I462" s="568" t="s">
        <v>277</v>
      </c>
      <c r="J462" s="568" t="s">
        <v>278</v>
      </c>
      <c r="K462" s="560" t="s">
        <v>1658</v>
      </c>
      <c r="L462" s="564" t="s">
        <v>988</v>
      </c>
    </row>
    <row r="463" ht="40.5" spans="1:12">
      <c r="A463" s="568"/>
      <c r="B463" s="568">
        <f t="shared" si="12"/>
        <v>451</v>
      </c>
      <c r="C463" s="738" t="s">
        <v>1663</v>
      </c>
      <c r="D463" s="764" t="s">
        <v>1664</v>
      </c>
      <c r="E463" s="568" t="s">
        <v>85</v>
      </c>
      <c r="F463" s="795">
        <v>16029.73</v>
      </c>
      <c r="G463" s="596">
        <v>2020.1</v>
      </c>
      <c r="H463" s="596">
        <v>2025.1</v>
      </c>
      <c r="I463" s="568" t="s">
        <v>243</v>
      </c>
      <c r="J463" s="568" t="s">
        <v>54</v>
      </c>
      <c r="K463" s="560" t="s">
        <v>1658</v>
      </c>
      <c r="L463" s="564" t="s">
        <v>988</v>
      </c>
    </row>
    <row r="464" ht="27" spans="1:12">
      <c r="A464" s="568"/>
      <c r="B464" s="568">
        <f t="shared" si="12"/>
        <v>452</v>
      </c>
      <c r="C464" s="738" t="s">
        <v>1665</v>
      </c>
      <c r="D464" s="764" t="s">
        <v>1666</v>
      </c>
      <c r="E464" s="568" t="s">
        <v>10</v>
      </c>
      <c r="F464" s="795">
        <v>10172.86</v>
      </c>
      <c r="G464" s="568">
        <v>2021.01</v>
      </c>
      <c r="H464" s="568">
        <v>2021.12</v>
      </c>
      <c r="I464" s="568" t="s">
        <v>262</v>
      </c>
      <c r="J464" s="568" t="s">
        <v>264</v>
      </c>
      <c r="K464" s="560" t="s">
        <v>1658</v>
      </c>
      <c r="L464" s="564" t="s">
        <v>988</v>
      </c>
    </row>
    <row r="465" ht="27" spans="1:10">
      <c r="A465" s="568"/>
      <c r="B465" s="568">
        <f t="shared" si="12"/>
        <v>453</v>
      </c>
      <c r="C465" s="568" t="s">
        <v>1667</v>
      </c>
      <c r="D465" s="569" t="s">
        <v>1668</v>
      </c>
      <c r="E465" s="568" t="s">
        <v>10</v>
      </c>
      <c r="F465" s="576">
        <v>15291</v>
      </c>
      <c r="G465" s="568">
        <v>2021</v>
      </c>
      <c r="H465" s="568">
        <v>2021</v>
      </c>
      <c r="I465" s="568" t="s">
        <v>262</v>
      </c>
      <c r="J465" s="568" t="s">
        <v>264</v>
      </c>
    </row>
    <row r="466" ht="27" spans="1:10">
      <c r="A466" s="568"/>
      <c r="B466" s="568">
        <f t="shared" si="12"/>
        <v>454</v>
      </c>
      <c r="C466" s="568" t="s">
        <v>1005</v>
      </c>
      <c r="D466" s="569" t="s">
        <v>1006</v>
      </c>
      <c r="E466" s="568" t="s">
        <v>10</v>
      </c>
      <c r="F466" s="576">
        <v>657.31</v>
      </c>
      <c r="G466" s="568">
        <v>2021</v>
      </c>
      <c r="H466" s="568">
        <v>2021</v>
      </c>
      <c r="I466" s="568" t="s">
        <v>149</v>
      </c>
      <c r="J466" s="568" t="s">
        <v>34</v>
      </c>
    </row>
    <row r="467" ht="54" spans="1:14">
      <c r="A467" s="568"/>
      <c r="B467" s="568">
        <f t="shared" si="12"/>
        <v>455</v>
      </c>
      <c r="C467" s="738" t="s">
        <v>1669</v>
      </c>
      <c r="D467" s="764" t="s">
        <v>1670</v>
      </c>
      <c r="E467" s="568" t="s">
        <v>10</v>
      </c>
      <c r="F467" s="795">
        <v>1200</v>
      </c>
      <c r="G467" s="568">
        <v>2021</v>
      </c>
      <c r="H467" s="568">
        <v>2021</v>
      </c>
      <c r="I467" s="568" t="s">
        <v>149</v>
      </c>
      <c r="J467" s="568" t="s">
        <v>34</v>
      </c>
      <c r="K467" s="560" t="s">
        <v>1275</v>
      </c>
      <c r="L467" s="564" t="s">
        <v>1671</v>
      </c>
      <c r="M467" s="560" t="s">
        <v>1658</v>
      </c>
      <c r="N467" s="564" t="s">
        <v>1672</v>
      </c>
    </row>
    <row r="468" s="692" customFormat="1" ht="27" spans="1:14">
      <c r="A468" s="739"/>
      <c r="B468" s="739">
        <f t="shared" si="12"/>
        <v>456</v>
      </c>
      <c r="C468" s="739" t="s">
        <v>1007</v>
      </c>
      <c r="D468" s="779" t="s">
        <v>1008</v>
      </c>
      <c r="E468" s="739" t="s">
        <v>10</v>
      </c>
      <c r="F468" s="798">
        <v>8600</v>
      </c>
      <c r="G468" s="811">
        <v>2020.11</v>
      </c>
      <c r="H468" s="811">
        <v>2023.11</v>
      </c>
      <c r="I468" s="739" t="s">
        <v>243</v>
      </c>
      <c r="J468" s="739" t="s">
        <v>54</v>
      </c>
      <c r="K468" s="694" t="s">
        <v>1658</v>
      </c>
      <c r="L468" s="801" t="s">
        <v>1673</v>
      </c>
      <c r="M468" s="694"/>
      <c r="N468" s="694"/>
    </row>
    <row r="469" ht="54" spans="1:10">
      <c r="A469" s="568"/>
      <c r="B469" s="568">
        <f t="shared" si="12"/>
        <v>457</v>
      </c>
      <c r="C469" s="568" t="s">
        <v>1009</v>
      </c>
      <c r="D469" s="569" t="s">
        <v>1010</v>
      </c>
      <c r="E469" s="568" t="s">
        <v>85</v>
      </c>
      <c r="F469" s="576">
        <v>45000</v>
      </c>
      <c r="G469" s="568">
        <v>2016</v>
      </c>
      <c r="H469" s="568">
        <v>2022</v>
      </c>
      <c r="I469" s="568" t="s">
        <v>37</v>
      </c>
      <c r="J469" s="568" t="s">
        <v>38</v>
      </c>
    </row>
    <row r="470" ht="27" spans="1:10">
      <c r="A470" s="568"/>
      <c r="B470" s="568">
        <f t="shared" ref="B470:B514" si="13">B469+1</f>
        <v>458</v>
      </c>
      <c r="C470" s="568" t="s">
        <v>1011</v>
      </c>
      <c r="D470" s="569" t="s">
        <v>1012</v>
      </c>
      <c r="E470" s="568" t="s">
        <v>10</v>
      </c>
      <c r="F470" s="579">
        <v>5000</v>
      </c>
      <c r="G470" s="596">
        <v>2021.12</v>
      </c>
      <c r="H470" s="596">
        <v>2025.12</v>
      </c>
      <c r="I470" s="568" t="s">
        <v>232</v>
      </c>
      <c r="J470" s="568" t="s">
        <v>24</v>
      </c>
    </row>
    <row r="471" ht="27" spans="1:10">
      <c r="A471" s="568"/>
      <c r="B471" s="568">
        <f t="shared" si="13"/>
        <v>459</v>
      </c>
      <c r="C471" s="568" t="s">
        <v>1674</v>
      </c>
      <c r="D471" s="569" t="s">
        <v>1675</v>
      </c>
      <c r="E471" s="568" t="s">
        <v>10</v>
      </c>
      <c r="F471" s="579">
        <v>300</v>
      </c>
      <c r="G471" s="588">
        <v>2021</v>
      </c>
      <c r="H471" s="588">
        <v>2021</v>
      </c>
      <c r="I471" s="568" t="s">
        <v>232</v>
      </c>
      <c r="J471" s="568" t="s">
        <v>24</v>
      </c>
    </row>
    <row r="472" ht="27" spans="1:10">
      <c r="A472" s="568"/>
      <c r="B472" s="568">
        <f t="shared" si="13"/>
        <v>460</v>
      </c>
      <c r="C472" s="568" t="s">
        <v>1676</v>
      </c>
      <c r="D472" s="569" t="s">
        <v>1677</v>
      </c>
      <c r="E472" s="568" t="s">
        <v>10</v>
      </c>
      <c r="F472" s="579">
        <v>500</v>
      </c>
      <c r="G472" s="588">
        <v>2021</v>
      </c>
      <c r="H472" s="588">
        <v>2021</v>
      </c>
      <c r="I472" s="568" t="s">
        <v>149</v>
      </c>
      <c r="J472" s="568" t="s">
        <v>34</v>
      </c>
    </row>
    <row r="473" ht="32.25" customHeight="1" spans="1:10">
      <c r="A473" s="568"/>
      <c r="B473" s="568">
        <f t="shared" si="13"/>
        <v>461</v>
      </c>
      <c r="C473" s="568" t="s">
        <v>1678</v>
      </c>
      <c r="D473" s="764" t="s">
        <v>1679</v>
      </c>
      <c r="E473" s="568" t="s">
        <v>10</v>
      </c>
      <c r="F473" s="579">
        <v>100</v>
      </c>
      <c r="G473" s="588">
        <v>2021</v>
      </c>
      <c r="H473" s="588">
        <v>2022</v>
      </c>
      <c r="I473" s="568" t="s">
        <v>1573</v>
      </c>
      <c r="J473" s="568" t="s">
        <v>273</v>
      </c>
    </row>
    <row r="474" ht="27" spans="1:10">
      <c r="A474" s="568"/>
      <c r="B474" s="568">
        <f t="shared" si="13"/>
        <v>462</v>
      </c>
      <c r="C474" s="568" t="s">
        <v>1680</v>
      </c>
      <c r="D474" s="569" t="s">
        <v>1681</v>
      </c>
      <c r="E474" s="568" t="s">
        <v>10</v>
      </c>
      <c r="F474" s="579">
        <v>300</v>
      </c>
      <c r="G474" s="588">
        <v>2021</v>
      </c>
      <c r="H474" s="588">
        <v>2022</v>
      </c>
      <c r="I474" s="568" t="s">
        <v>277</v>
      </c>
      <c r="J474" s="568" t="s">
        <v>278</v>
      </c>
    </row>
    <row r="475" ht="27" spans="1:10">
      <c r="A475" s="568"/>
      <c r="B475" s="568">
        <f t="shared" si="13"/>
        <v>463</v>
      </c>
      <c r="C475" s="568" t="s">
        <v>1682</v>
      </c>
      <c r="D475" s="569" t="s">
        <v>1683</v>
      </c>
      <c r="E475" s="568" t="s">
        <v>11</v>
      </c>
      <c r="F475" s="568" t="s">
        <v>21</v>
      </c>
      <c r="G475" s="568">
        <v>2021</v>
      </c>
      <c r="H475" s="568">
        <v>2025</v>
      </c>
      <c r="I475" s="568" t="s">
        <v>520</v>
      </c>
      <c r="J475" s="568" t="s">
        <v>23</v>
      </c>
    </row>
    <row r="476" spans="1:10">
      <c r="A476" s="566" t="str">
        <f>项目库统计汇总表0!A11</f>
        <v>三、融文（合计项目38项，总投资73.79亿元；其中新建项目26项，总投资54.15亿元；续建项目9项，总投资19.64亿元；谋划项目3项。）</v>
      </c>
      <c r="B476" s="566"/>
      <c r="C476" s="566"/>
      <c r="D476" s="566"/>
      <c r="E476" s="566"/>
      <c r="F476" s="566"/>
      <c r="G476" s="566"/>
      <c r="H476" s="566"/>
      <c r="I476" s="566"/>
      <c r="J476" s="566"/>
    </row>
    <row r="477" ht="39" customHeight="1" spans="1:12">
      <c r="A477" s="568" t="s">
        <v>1020</v>
      </c>
      <c r="B477" s="568">
        <f>B475+1</f>
        <v>464</v>
      </c>
      <c r="C477" s="568" t="s">
        <v>1021</v>
      </c>
      <c r="D477" s="569" t="s">
        <v>1022</v>
      </c>
      <c r="E477" s="568" t="s">
        <v>11</v>
      </c>
      <c r="F477" s="570" t="s">
        <v>21</v>
      </c>
      <c r="G477" s="570" t="s">
        <v>21</v>
      </c>
      <c r="H477" s="571" t="s">
        <v>21</v>
      </c>
      <c r="I477" s="571" t="s">
        <v>133</v>
      </c>
      <c r="J477" s="568" t="s">
        <v>59</v>
      </c>
      <c r="L477" s="560"/>
    </row>
    <row r="478" ht="39" customHeight="1" spans="1:12">
      <c r="A478" s="568"/>
      <c r="B478" s="568">
        <f t="shared" ref="B478:B514" si="14">B477+1</f>
        <v>465</v>
      </c>
      <c r="C478" s="568" t="s">
        <v>1023</v>
      </c>
      <c r="D478" s="569" t="s">
        <v>1684</v>
      </c>
      <c r="E478" s="568" t="s">
        <v>10</v>
      </c>
      <c r="F478" s="570" t="s">
        <v>21</v>
      </c>
      <c r="G478" s="570" t="s">
        <v>21</v>
      </c>
      <c r="H478" s="571" t="s">
        <v>21</v>
      </c>
      <c r="I478" s="571" t="s">
        <v>133</v>
      </c>
      <c r="J478" s="568" t="s">
        <v>59</v>
      </c>
      <c r="L478" s="560"/>
    </row>
    <row r="479" ht="39" customHeight="1" spans="1:12">
      <c r="A479" s="568"/>
      <c r="B479" s="568">
        <f t="shared" si="14"/>
        <v>466</v>
      </c>
      <c r="C479" s="568" t="s">
        <v>1685</v>
      </c>
      <c r="D479" s="569" t="s">
        <v>1686</v>
      </c>
      <c r="E479" s="568" t="s">
        <v>10</v>
      </c>
      <c r="F479" s="568">
        <v>20400</v>
      </c>
      <c r="G479" s="570" t="s">
        <v>21</v>
      </c>
      <c r="H479" s="570" t="s">
        <v>21</v>
      </c>
      <c r="I479" s="571" t="s">
        <v>1687</v>
      </c>
      <c r="J479" s="568" t="s">
        <v>47</v>
      </c>
      <c r="L479" s="560"/>
    </row>
    <row r="480" ht="23.25" customHeight="1" spans="1:12">
      <c r="A480" s="568"/>
      <c r="B480" s="568">
        <f t="shared" si="14"/>
        <v>467</v>
      </c>
      <c r="C480" s="568" t="s">
        <v>1688</v>
      </c>
      <c r="D480" s="569" t="s">
        <v>1689</v>
      </c>
      <c r="E480" s="568" t="s">
        <v>10</v>
      </c>
      <c r="F480" s="570" t="s">
        <v>21</v>
      </c>
      <c r="G480" s="570" t="s">
        <v>21</v>
      </c>
      <c r="H480" s="571" t="s">
        <v>21</v>
      </c>
      <c r="I480" s="571" t="s">
        <v>21</v>
      </c>
      <c r="J480" s="568" t="s">
        <v>59</v>
      </c>
      <c r="L480" s="560"/>
    </row>
    <row r="481" ht="35.25" customHeight="1" spans="1:12">
      <c r="A481" s="568"/>
      <c r="B481" s="568">
        <f t="shared" si="14"/>
        <v>468</v>
      </c>
      <c r="C481" s="568" t="s">
        <v>1690</v>
      </c>
      <c r="D481" s="569" t="s">
        <v>1691</v>
      </c>
      <c r="E481" s="568" t="s">
        <v>10</v>
      </c>
      <c r="F481" s="568">
        <v>60000</v>
      </c>
      <c r="G481" s="568">
        <v>2021</v>
      </c>
      <c r="H481" s="568">
        <v>2024</v>
      </c>
      <c r="I481" s="568" t="s">
        <v>1692</v>
      </c>
      <c r="J481" s="568" t="s">
        <v>59</v>
      </c>
      <c r="L481" s="560"/>
    </row>
    <row r="482" ht="35.25" customHeight="1" spans="1:12">
      <c r="A482" s="568"/>
      <c r="B482" s="568">
        <f t="shared" si="14"/>
        <v>469</v>
      </c>
      <c r="C482" s="568" t="s">
        <v>1693</v>
      </c>
      <c r="D482" s="569" t="s">
        <v>1694</v>
      </c>
      <c r="E482" s="568" t="s">
        <v>85</v>
      </c>
      <c r="F482" s="568">
        <v>2000</v>
      </c>
      <c r="G482" s="568">
        <v>2020</v>
      </c>
      <c r="H482" s="568">
        <v>2021</v>
      </c>
      <c r="I482" s="568" t="s">
        <v>170</v>
      </c>
      <c r="J482" s="568" t="s">
        <v>59</v>
      </c>
      <c r="L482" s="560"/>
    </row>
    <row r="483" ht="21" customHeight="1" spans="1:12">
      <c r="A483" s="568"/>
      <c r="B483" s="568">
        <f t="shared" si="14"/>
        <v>470</v>
      </c>
      <c r="C483" s="568" t="s">
        <v>1695</v>
      </c>
      <c r="D483" s="569" t="s">
        <v>1696</v>
      </c>
      <c r="E483" s="568" t="s">
        <v>10</v>
      </c>
      <c r="F483" s="568" t="s">
        <v>21</v>
      </c>
      <c r="G483" s="568">
        <v>2021</v>
      </c>
      <c r="H483" s="568">
        <v>2025</v>
      </c>
      <c r="I483" s="568" t="s">
        <v>170</v>
      </c>
      <c r="J483" s="568" t="s">
        <v>47</v>
      </c>
      <c r="L483" s="560"/>
    </row>
    <row r="484" ht="39" customHeight="1" spans="1:12">
      <c r="A484" s="568"/>
      <c r="B484" s="568">
        <f t="shared" si="14"/>
        <v>471</v>
      </c>
      <c r="C484" s="568" t="s">
        <v>1025</v>
      </c>
      <c r="D484" s="569" t="s">
        <v>1026</v>
      </c>
      <c r="E484" s="568" t="s">
        <v>10</v>
      </c>
      <c r="F484" s="568">
        <v>30000</v>
      </c>
      <c r="G484" s="570" t="s">
        <v>21</v>
      </c>
      <c r="H484" s="570" t="s">
        <v>21</v>
      </c>
      <c r="I484" s="568" t="s">
        <v>21</v>
      </c>
      <c r="J484" s="568" t="s">
        <v>59</v>
      </c>
      <c r="L484" s="560"/>
    </row>
    <row r="485" ht="39" customHeight="1" spans="1:12">
      <c r="A485" s="568" t="s">
        <v>1027</v>
      </c>
      <c r="B485" s="568">
        <f t="shared" si="14"/>
        <v>472</v>
      </c>
      <c r="C485" s="568" t="s">
        <v>1028</v>
      </c>
      <c r="D485" s="569" t="s">
        <v>1697</v>
      </c>
      <c r="E485" s="568" t="s">
        <v>10</v>
      </c>
      <c r="F485" s="570" t="s">
        <v>21</v>
      </c>
      <c r="G485" s="570" t="s">
        <v>21</v>
      </c>
      <c r="H485" s="570" t="s">
        <v>21</v>
      </c>
      <c r="I485" s="568" t="s">
        <v>21</v>
      </c>
      <c r="J485" s="568" t="s">
        <v>59</v>
      </c>
      <c r="L485" s="560"/>
    </row>
    <row r="486" ht="54" customHeight="1" spans="1:12">
      <c r="A486" s="568"/>
      <c r="B486" s="568">
        <f t="shared" si="14"/>
        <v>473</v>
      </c>
      <c r="C486" s="568" t="s">
        <v>1030</v>
      </c>
      <c r="D486" s="569" t="s">
        <v>1698</v>
      </c>
      <c r="E486" s="568" t="s">
        <v>10</v>
      </c>
      <c r="F486" s="570" t="s">
        <v>21</v>
      </c>
      <c r="G486" s="570" t="s">
        <v>21</v>
      </c>
      <c r="H486" s="570" t="s">
        <v>21</v>
      </c>
      <c r="I486" s="568" t="s">
        <v>21</v>
      </c>
      <c r="J486" s="568" t="s">
        <v>59</v>
      </c>
      <c r="L486" s="560"/>
    </row>
    <row r="487" ht="39" customHeight="1" spans="1:12">
      <c r="A487" s="568" t="s">
        <v>1032</v>
      </c>
      <c r="B487" s="568">
        <f t="shared" si="14"/>
        <v>474</v>
      </c>
      <c r="C487" s="568" t="s">
        <v>1699</v>
      </c>
      <c r="D487" s="569" t="s">
        <v>1034</v>
      </c>
      <c r="E487" s="568" t="s">
        <v>10</v>
      </c>
      <c r="F487" s="570" t="s">
        <v>21</v>
      </c>
      <c r="G487" s="570" t="s">
        <v>21</v>
      </c>
      <c r="H487" s="571" t="s">
        <v>21</v>
      </c>
      <c r="I487" s="571" t="s">
        <v>133</v>
      </c>
      <c r="J487" s="568" t="s">
        <v>59</v>
      </c>
      <c r="L487" s="560"/>
    </row>
    <row r="488" ht="39" customHeight="1" spans="1:12">
      <c r="A488" s="568"/>
      <c r="B488" s="568">
        <f t="shared" si="14"/>
        <v>475</v>
      </c>
      <c r="C488" s="568" t="s">
        <v>1035</v>
      </c>
      <c r="D488" s="569" t="s">
        <v>1036</v>
      </c>
      <c r="E488" s="568" t="s">
        <v>10</v>
      </c>
      <c r="F488" s="576">
        <v>5000</v>
      </c>
      <c r="G488" s="649">
        <v>2021.01</v>
      </c>
      <c r="H488" s="649">
        <v>2025.12</v>
      </c>
      <c r="I488" s="568" t="s">
        <v>247</v>
      </c>
      <c r="J488" s="568" t="s">
        <v>248</v>
      </c>
      <c r="L488" s="560"/>
    </row>
    <row r="489" ht="39" customHeight="1" spans="1:12">
      <c r="A489" s="568"/>
      <c r="B489" s="568">
        <f t="shared" si="14"/>
        <v>476</v>
      </c>
      <c r="C489" s="568" t="s">
        <v>1037</v>
      </c>
      <c r="D489" s="569" t="s">
        <v>1038</v>
      </c>
      <c r="E489" s="568" t="s">
        <v>85</v>
      </c>
      <c r="F489" s="650">
        <v>15000</v>
      </c>
      <c r="G489" s="812">
        <v>2017.3</v>
      </c>
      <c r="H489" s="812">
        <v>2024.12</v>
      </c>
      <c r="I489" s="568" t="s">
        <v>149</v>
      </c>
      <c r="J489" s="568" t="s">
        <v>34</v>
      </c>
      <c r="K489" s="560" t="s">
        <v>1275</v>
      </c>
      <c r="L489" s="564" t="s">
        <v>988</v>
      </c>
    </row>
    <row r="490" ht="42.95" customHeight="1" spans="1:12">
      <c r="A490" s="568"/>
      <c r="B490" s="568">
        <f t="shared" si="14"/>
        <v>477</v>
      </c>
      <c r="C490" s="568" t="s">
        <v>1039</v>
      </c>
      <c r="D490" s="569" t="s">
        <v>1040</v>
      </c>
      <c r="E490" s="568" t="s">
        <v>10</v>
      </c>
      <c r="F490" s="570" t="s">
        <v>21</v>
      </c>
      <c r="G490" s="570">
        <v>2021</v>
      </c>
      <c r="H490" s="570">
        <v>2025</v>
      </c>
      <c r="I490" s="571" t="s">
        <v>300</v>
      </c>
      <c r="J490" s="568" t="s">
        <v>59</v>
      </c>
      <c r="L490" s="560"/>
    </row>
    <row r="491" ht="48" customHeight="1" spans="1:12">
      <c r="A491" s="568"/>
      <c r="B491" s="568">
        <f t="shared" si="14"/>
        <v>478</v>
      </c>
      <c r="C491" s="568" t="s">
        <v>1042</v>
      </c>
      <c r="D491" s="569" t="s">
        <v>1043</v>
      </c>
      <c r="E491" s="568" t="s">
        <v>10</v>
      </c>
      <c r="F491" s="568">
        <v>10000</v>
      </c>
      <c r="G491" s="568" t="s">
        <v>1044</v>
      </c>
      <c r="H491" s="568">
        <v>2022.12</v>
      </c>
      <c r="I491" s="568" t="s">
        <v>311</v>
      </c>
      <c r="J491" s="568" t="s">
        <v>59</v>
      </c>
      <c r="L491" s="560"/>
    </row>
    <row r="492" ht="39" customHeight="1" spans="1:12">
      <c r="A492" s="568"/>
      <c r="B492" s="568">
        <f t="shared" si="14"/>
        <v>479</v>
      </c>
      <c r="C492" s="568" t="s">
        <v>1700</v>
      </c>
      <c r="D492" s="569" t="s">
        <v>1701</v>
      </c>
      <c r="E492" s="568" t="s">
        <v>10</v>
      </c>
      <c r="F492" s="570">
        <v>300000</v>
      </c>
      <c r="G492" s="570">
        <v>2021.6</v>
      </c>
      <c r="H492" s="570">
        <v>2025.6</v>
      </c>
      <c r="I492" s="568" t="s">
        <v>1692</v>
      </c>
      <c r="J492" s="568" t="s">
        <v>59</v>
      </c>
      <c r="L492" s="560"/>
    </row>
    <row r="493" ht="45" customHeight="1" spans="1:12">
      <c r="A493" s="568"/>
      <c r="B493" s="568">
        <f t="shared" si="14"/>
        <v>480</v>
      </c>
      <c r="C493" s="568" t="s">
        <v>1702</v>
      </c>
      <c r="D493" s="569" t="s">
        <v>1703</v>
      </c>
      <c r="E493" s="568" t="s">
        <v>10</v>
      </c>
      <c r="F493" s="568">
        <v>18600</v>
      </c>
      <c r="G493" s="568">
        <v>2021</v>
      </c>
      <c r="H493" s="568">
        <v>2023</v>
      </c>
      <c r="I493" s="568" t="s">
        <v>1704</v>
      </c>
      <c r="J493" s="568" t="s">
        <v>59</v>
      </c>
      <c r="L493" s="560"/>
    </row>
    <row r="494" ht="39" customHeight="1" spans="1:12">
      <c r="A494" s="568"/>
      <c r="B494" s="568">
        <f t="shared" si="14"/>
        <v>481</v>
      </c>
      <c r="C494" s="568" t="s">
        <v>1045</v>
      </c>
      <c r="D494" s="569" t="s">
        <v>1046</v>
      </c>
      <c r="E494" s="568" t="s">
        <v>85</v>
      </c>
      <c r="F494" s="570" t="s">
        <v>21</v>
      </c>
      <c r="G494" s="570" t="s">
        <v>21</v>
      </c>
      <c r="H494" s="571" t="s">
        <v>21</v>
      </c>
      <c r="I494" s="571" t="s">
        <v>133</v>
      </c>
      <c r="J494" s="568" t="s">
        <v>59</v>
      </c>
      <c r="L494" s="560"/>
    </row>
    <row r="495" ht="39" customHeight="1" spans="1:12">
      <c r="A495" s="568"/>
      <c r="B495" s="568">
        <f t="shared" si="14"/>
        <v>482</v>
      </c>
      <c r="C495" s="568" t="s">
        <v>1047</v>
      </c>
      <c r="D495" s="569" t="s">
        <v>1048</v>
      </c>
      <c r="E495" s="568" t="s">
        <v>11</v>
      </c>
      <c r="F495" s="570" t="s">
        <v>21</v>
      </c>
      <c r="G495" s="570" t="s">
        <v>21</v>
      </c>
      <c r="H495" s="571" t="s">
        <v>21</v>
      </c>
      <c r="I495" s="571" t="s">
        <v>133</v>
      </c>
      <c r="J495" s="568" t="s">
        <v>59</v>
      </c>
      <c r="L495" s="560"/>
    </row>
    <row r="496" ht="39" customHeight="1" spans="1:12">
      <c r="A496" s="568"/>
      <c r="B496" s="568">
        <f t="shared" si="14"/>
        <v>483</v>
      </c>
      <c r="C496" s="568" t="s">
        <v>1049</v>
      </c>
      <c r="D496" s="569" t="s">
        <v>1050</v>
      </c>
      <c r="E496" s="568" t="s">
        <v>11</v>
      </c>
      <c r="F496" s="570" t="s">
        <v>21</v>
      </c>
      <c r="G496" s="570" t="s">
        <v>21</v>
      </c>
      <c r="H496" s="570" t="s">
        <v>21</v>
      </c>
      <c r="I496" s="568" t="s">
        <v>37</v>
      </c>
      <c r="J496" s="568" t="s">
        <v>38</v>
      </c>
      <c r="L496" s="560"/>
    </row>
    <row r="497" ht="39" customHeight="1" spans="1:12">
      <c r="A497" s="568"/>
      <c r="B497" s="568">
        <f t="shared" si="14"/>
        <v>484</v>
      </c>
      <c r="C497" s="568" t="s">
        <v>1052</v>
      </c>
      <c r="D497" s="569" t="s">
        <v>1053</v>
      </c>
      <c r="E497" s="568" t="s">
        <v>85</v>
      </c>
      <c r="F497" s="570">
        <v>20000</v>
      </c>
      <c r="G497" s="568">
        <v>2019.1</v>
      </c>
      <c r="H497" s="568">
        <v>2023.12</v>
      </c>
      <c r="I497" s="568" t="s">
        <v>272</v>
      </c>
      <c r="J497" s="568" t="s">
        <v>273</v>
      </c>
      <c r="L497" s="560"/>
    </row>
    <row r="498" ht="39" customHeight="1" spans="1:12">
      <c r="A498" s="568"/>
      <c r="B498" s="568">
        <f t="shared" si="14"/>
        <v>485</v>
      </c>
      <c r="C498" s="568" t="s">
        <v>1055</v>
      </c>
      <c r="D498" s="569" t="s">
        <v>1056</v>
      </c>
      <c r="E498" s="568" t="s">
        <v>85</v>
      </c>
      <c r="F498" s="570">
        <v>28711.42</v>
      </c>
      <c r="G498" s="568">
        <v>2020.12</v>
      </c>
      <c r="H498" s="568">
        <v>2023.7</v>
      </c>
      <c r="I498" s="571" t="s">
        <v>133</v>
      </c>
      <c r="J498" s="568" t="s">
        <v>59</v>
      </c>
      <c r="L498" s="560"/>
    </row>
    <row r="499" ht="39" customHeight="1" spans="1:12">
      <c r="A499" s="568"/>
      <c r="B499" s="568">
        <f t="shared" si="14"/>
        <v>486</v>
      </c>
      <c r="C499" s="568" t="s">
        <v>1057</v>
      </c>
      <c r="D499" s="569" t="s">
        <v>1058</v>
      </c>
      <c r="E499" s="568" t="s">
        <v>10</v>
      </c>
      <c r="F499" s="570" t="s">
        <v>21</v>
      </c>
      <c r="G499" s="570" t="s">
        <v>21</v>
      </c>
      <c r="H499" s="570" t="s">
        <v>21</v>
      </c>
      <c r="I499" s="571" t="s">
        <v>133</v>
      </c>
      <c r="J499" s="568" t="s">
        <v>59</v>
      </c>
      <c r="L499" s="560"/>
    </row>
    <row r="500" ht="39" customHeight="1" spans="1:12">
      <c r="A500" s="568"/>
      <c r="B500" s="568">
        <f t="shared" si="14"/>
        <v>487</v>
      </c>
      <c r="C500" s="568" t="s">
        <v>1059</v>
      </c>
      <c r="D500" s="569" t="s">
        <v>1060</v>
      </c>
      <c r="E500" s="568" t="s">
        <v>10</v>
      </c>
      <c r="F500" s="570">
        <v>10000</v>
      </c>
      <c r="G500" s="570" t="s">
        <v>21</v>
      </c>
      <c r="H500" s="570" t="s">
        <v>21</v>
      </c>
      <c r="I500" s="571" t="s">
        <v>277</v>
      </c>
      <c r="J500" s="568" t="s">
        <v>278</v>
      </c>
      <c r="L500" s="560"/>
    </row>
    <row r="501" ht="39" customHeight="1" spans="1:12">
      <c r="A501" s="568"/>
      <c r="B501" s="568">
        <f t="shared" si="14"/>
        <v>488</v>
      </c>
      <c r="C501" s="568" t="s">
        <v>1061</v>
      </c>
      <c r="D501" s="569" t="s">
        <v>1062</v>
      </c>
      <c r="E501" s="568" t="s">
        <v>10</v>
      </c>
      <c r="F501" s="570">
        <v>50000</v>
      </c>
      <c r="G501" s="570">
        <v>2017.12</v>
      </c>
      <c r="H501" s="570" t="s">
        <v>21</v>
      </c>
      <c r="I501" s="571" t="s">
        <v>149</v>
      </c>
      <c r="J501" s="568" t="s">
        <v>34</v>
      </c>
      <c r="L501" s="560"/>
    </row>
    <row r="502" ht="48" customHeight="1" spans="1:12">
      <c r="A502" s="568"/>
      <c r="B502" s="568">
        <f t="shared" si="14"/>
        <v>489</v>
      </c>
      <c r="C502" s="568" t="s">
        <v>1705</v>
      </c>
      <c r="D502" s="569" t="s">
        <v>1706</v>
      </c>
      <c r="E502" s="568" t="s">
        <v>85</v>
      </c>
      <c r="F502" s="568">
        <v>130000</v>
      </c>
      <c r="G502" s="604">
        <v>2020.12</v>
      </c>
      <c r="H502" s="651">
        <v>2023.12</v>
      </c>
      <c r="I502" s="568" t="s">
        <v>1707</v>
      </c>
      <c r="J502" s="568" t="s">
        <v>278</v>
      </c>
      <c r="L502" s="560"/>
    </row>
    <row r="503" ht="39" customHeight="1" spans="1:12">
      <c r="A503" s="568"/>
      <c r="B503" s="568">
        <f t="shared" si="14"/>
        <v>490</v>
      </c>
      <c r="C503" s="568" t="s">
        <v>661</v>
      </c>
      <c r="D503" s="569" t="s">
        <v>662</v>
      </c>
      <c r="E503" s="568" t="s">
        <v>10</v>
      </c>
      <c r="F503" s="568">
        <v>14000</v>
      </c>
      <c r="G503" s="568">
        <v>2021</v>
      </c>
      <c r="H503" s="568" t="s">
        <v>99</v>
      </c>
      <c r="I503" s="568" t="s">
        <v>663</v>
      </c>
      <c r="J503" s="568" t="s">
        <v>59</v>
      </c>
      <c r="L503" s="560"/>
    </row>
    <row r="504" ht="39" customHeight="1" spans="1:12">
      <c r="A504" s="568"/>
      <c r="B504" s="568">
        <f t="shared" si="14"/>
        <v>491</v>
      </c>
      <c r="C504" s="568" t="s">
        <v>664</v>
      </c>
      <c r="D504" s="569" t="s">
        <v>665</v>
      </c>
      <c r="E504" s="568" t="s">
        <v>10</v>
      </c>
      <c r="F504" s="568">
        <v>7000</v>
      </c>
      <c r="G504" s="568">
        <v>2021</v>
      </c>
      <c r="H504" s="568" t="s">
        <v>99</v>
      </c>
      <c r="I504" s="568" t="s">
        <v>663</v>
      </c>
      <c r="J504" s="568" t="s">
        <v>59</v>
      </c>
      <c r="L504" s="560"/>
    </row>
    <row r="505" ht="39" customHeight="1" spans="1:12">
      <c r="A505" s="568"/>
      <c r="B505" s="568">
        <f t="shared" si="14"/>
        <v>492</v>
      </c>
      <c r="C505" s="568" t="s">
        <v>666</v>
      </c>
      <c r="D505" s="569" t="s">
        <v>667</v>
      </c>
      <c r="E505" s="568" t="s">
        <v>10</v>
      </c>
      <c r="F505" s="568">
        <v>15500</v>
      </c>
      <c r="G505" s="568">
        <v>2021</v>
      </c>
      <c r="H505" s="568" t="s">
        <v>99</v>
      </c>
      <c r="I505" s="568" t="s">
        <v>663</v>
      </c>
      <c r="J505" s="568" t="s">
        <v>59</v>
      </c>
      <c r="L505" s="560"/>
    </row>
    <row r="506" ht="32.25" customHeight="1" spans="1:12">
      <c r="A506" s="568"/>
      <c r="B506" s="568">
        <f t="shared" si="14"/>
        <v>493</v>
      </c>
      <c r="C506" s="568" t="s">
        <v>1708</v>
      </c>
      <c r="D506" s="569" t="s">
        <v>1709</v>
      </c>
      <c r="E506" s="568" t="s">
        <v>10</v>
      </c>
      <c r="F506" s="568" t="s">
        <v>21</v>
      </c>
      <c r="G506" s="568">
        <v>2021</v>
      </c>
      <c r="H506" s="568" t="s">
        <v>99</v>
      </c>
      <c r="I506" s="568" t="s">
        <v>1710</v>
      </c>
      <c r="J506" s="568" t="s">
        <v>59</v>
      </c>
      <c r="L506" s="560"/>
    </row>
    <row r="507" ht="35.25" customHeight="1" spans="1:12">
      <c r="A507" s="568"/>
      <c r="B507" s="568">
        <f t="shared" si="14"/>
        <v>494</v>
      </c>
      <c r="C507" s="568" t="s">
        <v>1711</v>
      </c>
      <c r="D507" s="569" t="s">
        <v>21</v>
      </c>
      <c r="E507" s="568" t="s">
        <v>10</v>
      </c>
      <c r="F507" s="568" t="s">
        <v>21</v>
      </c>
      <c r="G507" s="568">
        <v>2021</v>
      </c>
      <c r="H507" s="568" t="s">
        <v>99</v>
      </c>
      <c r="I507" s="568" t="s">
        <v>1710</v>
      </c>
      <c r="J507" s="568" t="s">
        <v>59</v>
      </c>
      <c r="L507" s="560"/>
    </row>
    <row r="508" ht="39" customHeight="1" spans="1:12">
      <c r="A508" s="568"/>
      <c r="B508" s="568">
        <f t="shared" si="14"/>
        <v>495</v>
      </c>
      <c r="C508" s="568" t="s">
        <v>1712</v>
      </c>
      <c r="D508" s="569" t="s">
        <v>1713</v>
      </c>
      <c r="E508" s="568" t="s">
        <v>85</v>
      </c>
      <c r="F508" s="568">
        <v>700</v>
      </c>
      <c r="G508" s="568">
        <v>2020</v>
      </c>
      <c r="H508" s="568">
        <v>2021</v>
      </c>
      <c r="I508" s="568" t="s">
        <v>1714</v>
      </c>
      <c r="J508" s="568" t="s">
        <v>59</v>
      </c>
      <c r="L508" s="560"/>
    </row>
    <row r="509" ht="20.25" customHeight="1" spans="1:12">
      <c r="A509" s="568" t="s">
        <v>1063</v>
      </c>
      <c r="B509" s="568">
        <f t="shared" si="14"/>
        <v>496</v>
      </c>
      <c r="C509" s="568" t="s">
        <v>1715</v>
      </c>
      <c r="D509" s="569" t="s">
        <v>21</v>
      </c>
      <c r="E509" s="568" t="s">
        <v>10</v>
      </c>
      <c r="F509" s="568" t="s">
        <v>21</v>
      </c>
      <c r="G509" s="568">
        <v>2021</v>
      </c>
      <c r="H509" s="568" t="s">
        <v>99</v>
      </c>
      <c r="I509" s="568" t="s">
        <v>1716</v>
      </c>
      <c r="J509" s="568" t="s">
        <v>59</v>
      </c>
      <c r="L509" s="560"/>
    </row>
    <row r="510" ht="20.25" customHeight="1" spans="1:12">
      <c r="A510" s="568"/>
      <c r="B510" s="568">
        <f t="shared" si="14"/>
        <v>497</v>
      </c>
      <c r="C510" s="568" t="s">
        <v>1717</v>
      </c>
      <c r="D510" s="569" t="s">
        <v>21</v>
      </c>
      <c r="E510" s="568" t="s">
        <v>10</v>
      </c>
      <c r="F510" s="568" t="s">
        <v>21</v>
      </c>
      <c r="G510" s="568">
        <v>2021</v>
      </c>
      <c r="H510" s="568" t="s">
        <v>99</v>
      </c>
      <c r="I510" s="568" t="s">
        <v>1716</v>
      </c>
      <c r="J510" s="568" t="s">
        <v>59</v>
      </c>
      <c r="L510" s="560"/>
    </row>
    <row r="511" ht="39" customHeight="1" spans="1:12">
      <c r="A511" s="568"/>
      <c r="B511" s="568">
        <f t="shared" si="14"/>
        <v>498</v>
      </c>
      <c r="C511" s="568" t="s">
        <v>1718</v>
      </c>
      <c r="D511" s="569" t="s">
        <v>1719</v>
      </c>
      <c r="E511" s="568" t="s">
        <v>10</v>
      </c>
      <c r="F511" s="568">
        <v>1000</v>
      </c>
      <c r="G511" s="568">
        <v>2021</v>
      </c>
      <c r="H511" s="568">
        <v>2022</v>
      </c>
      <c r="I511" s="568" t="s">
        <v>1720</v>
      </c>
      <c r="J511" s="568" t="s">
        <v>59</v>
      </c>
      <c r="L511" s="560"/>
    </row>
    <row r="512" ht="23.25" customHeight="1" spans="1:12">
      <c r="A512" s="568"/>
      <c r="B512" s="568">
        <f t="shared" si="14"/>
        <v>499</v>
      </c>
      <c r="C512" s="568" t="s">
        <v>1064</v>
      </c>
      <c r="D512" s="569" t="s">
        <v>1065</v>
      </c>
      <c r="E512" s="568" t="s">
        <v>85</v>
      </c>
      <c r="F512" s="568" t="s">
        <v>21</v>
      </c>
      <c r="G512" s="568" t="s">
        <v>21</v>
      </c>
      <c r="H512" s="568" t="s">
        <v>21</v>
      </c>
      <c r="I512" s="568" t="s">
        <v>21</v>
      </c>
      <c r="J512" s="568" t="s">
        <v>23</v>
      </c>
      <c r="L512" s="560"/>
    </row>
    <row r="513" ht="54" customHeight="1" spans="1:12">
      <c r="A513" s="568" t="s">
        <v>1721</v>
      </c>
      <c r="B513" s="568">
        <f t="shared" si="14"/>
        <v>500</v>
      </c>
      <c r="C513" s="568" t="s">
        <v>1067</v>
      </c>
      <c r="D513" s="569" t="s">
        <v>1722</v>
      </c>
      <c r="E513" s="568" t="s">
        <v>10</v>
      </c>
      <c r="F513" s="568" t="s">
        <v>21</v>
      </c>
      <c r="G513" s="568" t="s">
        <v>21</v>
      </c>
      <c r="H513" s="568" t="s">
        <v>21</v>
      </c>
      <c r="I513" s="568" t="s">
        <v>21</v>
      </c>
      <c r="J513" s="568" t="s">
        <v>23</v>
      </c>
      <c r="L513" s="560"/>
    </row>
    <row r="514" ht="54" customHeight="1" spans="1:14">
      <c r="A514" s="568"/>
      <c r="B514" s="568">
        <f t="shared" si="14"/>
        <v>501</v>
      </c>
      <c r="C514" s="568" t="s">
        <v>1072</v>
      </c>
      <c r="D514" s="764" t="s">
        <v>1723</v>
      </c>
      <c r="E514" s="738" t="s">
        <v>85</v>
      </c>
      <c r="F514" s="568" t="s">
        <v>21</v>
      </c>
      <c r="G514" s="568" t="s">
        <v>21</v>
      </c>
      <c r="H514" s="568" t="s">
        <v>21</v>
      </c>
      <c r="I514" s="568" t="s">
        <v>21</v>
      </c>
      <c r="J514" s="568" t="s">
        <v>23</v>
      </c>
      <c r="K514" s="560" t="s">
        <v>1724</v>
      </c>
      <c r="L514" s="560" t="s">
        <v>1725</v>
      </c>
      <c r="M514" s="564" t="s">
        <v>1271</v>
      </c>
      <c r="N514" s="564" t="s">
        <v>1726</v>
      </c>
    </row>
    <row r="515" spans="1:10">
      <c r="A515" s="566" t="str">
        <f>项目库统计汇总表0!A13</f>
        <v>四、强韧（合计项目51项，总投资247.81亿元；其中新建项目31项，总投资117.23亿元；续建项目19项，总投资130.08亿元；谋划项目1项，总投资0.5亿元。）</v>
      </c>
      <c r="B515" s="566"/>
      <c r="C515" s="566"/>
      <c r="D515" s="566"/>
      <c r="E515" s="566"/>
      <c r="F515" s="566"/>
      <c r="G515" s="566"/>
      <c r="H515" s="566"/>
      <c r="I515" s="566"/>
      <c r="J515" s="566"/>
    </row>
    <row r="516" spans="1:10">
      <c r="A516" s="566" t="str">
        <f>项目库统计汇总表0!A14</f>
        <v>1、供水（合计项目27项，总投资139.69亿元；其中新建项目17项，总投资34.52亿元；续建项目9项，总投资104.67亿元；谋划项目1项，总投资0.5亿元。）</v>
      </c>
      <c r="B516" s="566"/>
      <c r="C516" s="566"/>
      <c r="D516" s="566"/>
      <c r="E516" s="566"/>
      <c r="F516" s="566"/>
      <c r="G516" s="566"/>
      <c r="H516" s="566"/>
      <c r="I516" s="566"/>
      <c r="J516" s="566"/>
    </row>
    <row r="517" ht="81" spans="1:12">
      <c r="A517" s="565" t="s">
        <v>1727</v>
      </c>
      <c r="B517" s="568">
        <f>B514+1</f>
        <v>502</v>
      </c>
      <c r="C517" s="568" t="s">
        <v>1728</v>
      </c>
      <c r="D517" s="764" t="s">
        <v>1729</v>
      </c>
      <c r="E517" s="570" t="s">
        <v>85</v>
      </c>
      <c r="F517" s="810">
        <v>962861</v>
      </c>
      <c r="G517" s="810">
        <v>2019</v>
      </c>
      <c r="H517" s="570">
        <v>2025</v>
      </c>
      <c r="I517" s="738" t="s">
        <v>1730</v>
      </c>
      <c r="J517" s="570" t="s">
        <v>23</v>
      </c>
      <c r="K517" s="560" t="s">
        <v>1731</v>
      </c>
      <c r="L517" s="564" t="s">
        <v>1732</v>
      </c>
    </row>
    <row r="518" ht="94.5" spans="1:12">
      <c r="A518" s="565"/>
      <c r="B518" s="568">
        <f t="shared" ref="B518:B531" si="15">B517+1</f>
        <v>503</v>
      </c>
      <c r="C518" s="738" t="s">
        <v>1733</v>
      </c>
      <c r="D518" s="764" t="s">
        <v>1734</v>
      </c>
      <c r="E518" s="570" t="s">
        <v>85</v>
      </c>
      <c r="F518" s="570">
        <v>15000</v>
      </c>
      <c r="G518" s="570">
        <v>2018</v>
      </c>
      <c r="H518" s="570">
        <v>2021</v>
      </c>
      <c r="I518" s="568" t="s">
        <v>1730</v>
      </c>
      <c r="J518" s="570" t="s">
        <v>23</v>
      </c>
      <c r="K518" s="560" t="s">
        <v>1731</v>
      </c>
      <c r="L518" s="564" t="s">
        <v>1735</v>
      </c>
    </row>
    <row r="519" ht="81" spans="1:12">
      <c r="A519" s="568"/>
      <c r="B519" s="568">
        <f t="shared" si="15"/>
        <v>504</v>
      </c>
      <c r="C519" s="568" t="s">
        <v>1736</v>
      </c>
      <c r="D519" s="569" t="s">
        <v>1737</v>
      </c>
      <c r="E519" s="570" t="s">
        <v>85</v>
      </c>
      <c r="F519" s="738">
        <v>2729</v>
      </c>
      <c r="G519" s="738">
        <v>2020</v>
      </c>
      <c r="H519" s="738">
        <v>2021</v>
      </c>
      <c r="I519" s="738" t="s">
        <v>1730</v>
      </c>
      <c r="J519" s="570" t="s">
        <v>23</v>
      </c>
      <c r="K519" s="560" t="s">
        <v>1731</v>
      </c>
      <c r="L519" s="564" t="s">
        <v>1738</v>
      </c>
    </row>
    <row r="520" ht="54" spans="1:10">
      <c r="A520" s="568"/>
      <c r="B520" s="568">
        <f t="shared" si="15"/>
        <v>505</v>
      </c>
      <c r="C520" s="568" t="s">
        <v>1739</v>
      </c>
      <c r="D520" s="569" t="s">
        <v>1740</v>
      </c>
      <c r="E520" s="570" t="s">
        <v>10</v>
      </c>
      <c r="F520" s="568">
        <v>6500</v>
      </c>
      <c r="G520" s="568">
        <v>2021</v>
      </c>
      <c r="H520" s="568">
        <v>2023</v>
      </c>
      <c r="I520" s="568" t="s">
        <v>1730</v>
      </c>
      <c r="J520" s="570" t="s">
        <v>23</v>
      </c>
    </row>
    <row r="521" ht="40.5" spans="1:14">
      <c r="A521" s="568"/>
      <c r="B521" s="568">
        <f t="shared" si="15"/>
        <v>506</v>
      </c>
      <c r="C521" s="568" t="s">
        <v>1741</v>
      </c>
      <c r="D521" s="764" t="s">
        <v>1742</v>
      </c>
      <c r="E521" s="570" t="s">
        <v>10</v>
      </c>
      <c r="F521" s="568">
        <v>45000</v>
      </c>
      <c r="G521" s="568">
        <v>2023</v>
      </c>
      <c r="H521" s="568">
        <v>2025</v>
      </c>
      <c r="I521" s="738" t="s">
        <v>1616</v>
      </c>
      <c r="J521" s="570" t="s">
        <v>23</v>
      </c>
      <c r="K521" s="560" t="s">
        <v>1616</v>
      </c>
      <c r="L521" s="564" t="s">
        <v>1743</v>
      </c>
      <c r="M521" s="560" t="s">
        <v>1731</v>
      </c>
      <c r="N521" s="560" t="s">
        <v>1744</v>
      </c>
    </row>
    <row r="522" ht="54" spans="1:14">
      <c r="A522" s="568"/>
      <c r="B522" s="568">
        <f t="shared" si="15"/>
        <v>507</v>
      </c>
      <c r="C522" s="568" t="s">
        <v>1745</v>
      </c>
      <c r="D522" s="569" t="s">
        <v>1746</v>
      </c>
      <c r="E522" s="570" t="s">
        <v>85</v>
      </c>
      <c r="F522" s="810">
        <v>52628</v>
      </c>
      <c r="G522" s="810">
        <v>2019</v>
      </c>
      <c r="H522" s="810">
        <v>2023</v>
      </c>
      <c r="I522" s="738" t="s">
        <v>1082</v>
      </c>
      <c r="J522" s="570" t="s">
        <v>273</v>
      </c>
      <c r="K522" s="560" t="s">
        <v>366</v>
      </c>
      <c r="L522" s="564" t="s">
        <v>988</v>
      </c>
      <c r="M522" s="560" t="s">
        <v>1731</v>
      </c>
      <c r="N522" s="564" t="s">
        <v>1747</v>
      </c>
    </row>
    <row r="523" ht="81" spans="1:12">
      <c r="A523" s="568"/>
      <c r="B523" s="568">
        <f t="shared" si="15"/>
        <v>508</v>
      </c>
      <c r="C523" s="738" t="s">
        <v>1748</v>
      </c>
      <c r="D523" s="569" t="s">
        <v>1749</v>
      </c>
      <c r="E523" s="570" t="s">
        <v>10</v>
      </c>
      <c r="F523" s="810">
        <v>25500</v>
      </c>
      <c r="G523" s="738">
        <v>2021</v>
      </c>
      <c r="H523" s="738">
        <v>2025</v>
      </c>
      <c r="I523" s="570" t="s">
        <v>278</v>
      </c>
      <c r="J523" s="570" t="s">
        <v>278</v>
      </c>
      <c r="K523" s="560" t="s">
        <v>1731</v>
      </c>
      <c r="L523" s="564" t="s">
        <v>1750</v>
      </c>
    </row>
    <row r="524" ht="27" spans="1:12">
      <c r="A524" s="568"/>
      <c r="B524" s="568">
        <f t="shared" si="15"/>
        <v>509</v>
      </c>
      <c r="C524" s="738" t="s">
        <v>1751</v>
      </c>
      <c r="D524" s="569" t="s">
        <v>1752</v>
      </c>
      <c r="E524" s="570" t="s">
        <v>10</v>
      </c>
      <c r="F524" s="570">
        <v>2441</v>
      </c>
      <c r="G524" s="568" t="s">
        <v>21</v>
      </c>
      <c r="H524" s="568" t="s">
        <v>21</v>
      </c>
      <c r="I524" s="570" t="s">
        <v>248</v>
      </c>
      <c r="J524" s="570" t="s">
        <v>248</v>
      </c>
      <c r="L524" s="564" t="s">
        <v>1753</v>
      </c>
    </row>
    <row r="525" ht="54" spans="1:10">
      <c r="A525" s="568"/>
      <c r="B525" s="568">
        <f t="shared" si="15"/>
        <v>510</v>
      </c>
      <c r="C525" s="568" t="s">
        <v>1754</v>
      </c>
      <c r="D525" s="569" t="s">
        <v>1755</v>
      </c>
      <c r="E525" s="570" t="s">
        <v>1756</v>
      </c>
      <c r="F525" s="570">
        <v>12438.8</v>
      </c>
      <c r="G525" s="568" t="s">
        <v>21</v>
      </c>
      <c r="H525" s="568" t="s">
        <v>21</v>
      </c>
      <c r="I525" s="570" t="s">
        <v>24</v>
      </c>
      <c r="J525" s="570" t="str">
        <f>I525</f>
        <v>泉港区</v>
      </c>
    </row>
    <row r="526" ht="67.5" spans="1:10">
      <c r="A526" s="568"/>
      <c r="B526" s="568">
        <f t="shared" si="15"/>
        <v>511</v>
      </c>
      <c r="C526" s="579" t="s">
        <v>1757</v>
      </c>
      <c r="D526" s="573" t="s">
        <v>1758</v>
      </c>
      <c r="E526" s="579" t="s">
        <v>85</v>
      </c>
      <c r="F526" s="575">
        <v>8000</v>
      </c>
      <c r="G526" s="575">
        <v>2020</v>
      </c>
      <c r="H526" s="579">
        <v>2023</v>
      </c>
      <c r="I526" s="579" t="s">
        <v>37</v>
      </c>
      <c r="J526" s="568" t="s">
        <v>38</v>
      </c>
    </row>
    <row r="527" ht="42" customHeight="1" spans="1:10">
      <c r="A527" s="568" t="s">
        <v>1079</v>
      </c>
      <c r="B527" s="568">
        <f t="shared" si="15"/>
        <v>512</v>
      </c>
      <c r="C527" s="568" t="s">
        <v>1080</v>
      </c>
      <c r="D527" s="569" t="s">
        <v>1081</v>
      </c>
      <c r="E527" s="570" t="s">
        <v>10</v>
      </c>
      <c r="F527" s="576">
        <v>120000</v>
      </c>
      <c r="G527" s="579" t="s">
        <v>21</v>
      </c>
      <c r="H527" s="579" t="s">
        <v>21</v>
      </c>
      <c r="I527" s="568" t="s">
        <v>277</v>
      </c>
      <c r="J527" s="570" t="s">
        <v>278</v>
      </c>
    </row>
    <row r="528" ht="27" spans="1:10">
      <c r="A528" s="568"/>
      <c r="B528" s="568">
        <f t="shared" si="15"/>
        <v>513</v>
      </c>
      <c r="C528" s="568" t="s">
        <v>1084</v>
      </c>
      <c r="D528" s="569" t="s">
        <v>1085</v>
      </c>
      <c r="E528" s="570" t="s">
        <v>10</v>
      </c>
      <c r="F528" s="576">
        <v>67350</v>
      </c>
      <c r="G528" s="568">
        <v>2021</v>
      </c>
      <c r="H528" s="568">
        <v>2025</v>
      </c>
      <c r="I528" s="568" t="s">
        <v>553</v>
      </c>
      <c r="J528" s="570" t="s">
        <v>23</v>
      </c>
    </row>
    <row r="529" ht="39" customHeight="1" spans="1:10">
      <c r="A529" s="568"/>
      <c r="B529" s="568">
        <f t="shared" si="15"/>
        <v>514</v>
      </c>
      <c r="C529" s="568" t="s">
        <v>1759</v>
      </c>
      <c r="D529" s="569" t="s">
        <v>1760</v>
      </c>
      <c r="E529" s="568" t="s">
        <v>10</v>
      </c>
      <c r="F529" s="575">
        <v>1000</v>
      </c>
      <c r="G529" s="653">
        <v>2021</v>
      </c>
      <c r="H529" s="568">
        <v>2021</v>
      </c>
      <c r="I529" s="592" t="s">
        <v>37</v>
      </c>
      <c r="J529" s="568" t="s">
        <v>38</v>
      </c>
    </row>
    <row r="530" ht="54" customHeight="1" spans="1:10">
      <c r="A530" s="568"/>
      <c r="B530" s="568">
        <f t="shared" si="15"/>
        <v>515</v>
      </c>
      <c r="C530" s="568" t="s">
        <v>1761</v>
      </c>
      <c r="D530" s="569" t="s">
        <v>1762</v>
      </c>
      <c r="E530" s="570" t="s">
        <v>10</v>
      </c>
      <c r="F530" s="568">
        <v>58000</v>
      </c>
      <c r="G530" s="568">
        <v>2021</v>
      </c>
      <c r="H530" s="568" t="s">
        <v>21</v>
      </c>
      <c r="I530" s="568" t="s">
        <v>219</v>
      </c>
      <c r="J530" s="570" t="s">
        <v>110</v>
      </c>
    </row>
    <row r="531" ht="54" customHeight="1" spans="1:10">
      <c r="A531" s="568"/>
      <c r="B531" s="568">
        <f t="shared" si="15"/>
        <v>516</v>
      </c>
      <c r="C531" s="568" t="s">
        <v>1763</v>
      </c>
      <c r="D531" s="569" t="s">
        <v>1764</v>
      </c>
      <c r="E531" s="570" t="s">
        <v>85</v>
      </c>
      <c r="F531" s="575">
        <v>2000</v>
      </c>
      <c r="G531" s="575">
        <v>2015</v>
      </c>
      <c r="H531" s="568">
        <v>2022</v>
      </c>
      <c r="I531" s="619" t="s">
        <v>149</v>
      </c>
      <c r="J531" s="568" t="s">
        <v>34</v>
      </c>
    </row>
    <row r="532" s="786" customFormat="1" ht="40.5" spans="1:14">
      <c r="A532" s="791"/>
      <c r="B532" s="791">
        <f>B542+1</f>
        <v>527</v>
      </c>
      <c r="C532" s="791" t="s">
        <v>1765</v>
      </c>
      <c r="D532" s="792" t="s">
        <v>1766</v>
      </c>
      <c r="E532" s="813" t="s">
        <v>10</v>
      </c>
      <c r="F532" s="791" t="s">
        <v>21</v>
      </c>
      <c r="G532" s="791">
        <v>2021</v>
      </c>
      <c r="H532" s="791" t="s">
        <v>21</v>
      </c>
      <c r="I532" s="791" t="s">
        <v>1082</v>
      </c>
      <c r="J532" s="813" t="s">
        <v>264</v>
      </c>
      <c r="K532" s="799" t="s">
        <v>1731</v>
      </c>
      <c r="L532" s="800" t="s">
        <v>1767</v>
      </c>
      <c r="M532" s="799"/>
      <c r="N532" s="799"/>
    </row>
    <row r="533" ht="30.75" customHeight="1" spans="1:10">
      <c r="A533" s="568" t="s">
        <v>930</v>
      </c>
      <c r="B533" s="568">
        <f>B531+1</f>
        <v>517</v>
      </c>
      <c r="C533" s="568" t="s">
        <v>1086</v>
      </c>
      <c r="D533" s="569" t="s">
        <v>1768</v>
      </c>
      <c r="E533" s="570" t="s">
        <v>85</v>
      </c>
      <c r="F533" s="576" t="s">
        <v>21</v>
      </c>
      <c r="G533" s="568">
        <v>2021</v>
      </c>
      <c r="H533" s="568">
        <v>2025</v>
      </c>
      <c r="I533" s="568" t="s">
        <v>520</v>
      </c>
      <c r="J533" s="570" t="s">
        <v>23</v>
      </c>
    </row>
    <row r="534" ht="67.5" spans="1:10">
      <c r="A534" s="568"/>
      <c r="B534" s="568">
        <f t="shared" ref="B534:B542" si="16">B533+1</f>
        <v>518</v>
      </c>
      <c r="C534" s="568" t="s">
        <v>1769</v>
      </c>
      <c r="D534" s="569" t="s">
        <v>1770</v>
      </c>
      <c r="E534" s="570" t="s">
        <v>10</v>
      </c>
      <c r="F534" s="568">
        <v>1721</v>
      </c>
      <c r="G534" s="568">
        <v>2021</v>
      </c>
      <c r="H534" s="568">
        <v>2021</v>
      </c>
      <c r="I534" s="568" t="s">
        <v>243</v>
      </c>
      <c r="J534" s="568" t="s">
        <v>54</v>
      </c>
    </row>
    <row r="535" ht="40.5" spans="1:10">
      <c r="A535" s="568"/>
      <c r="B535" s="568">
        <f t="shared" si="16"/>
        <v>519</v>
      </c>
      <c r="C535" s="568" t="s">
        <v>1771</v>
      </c>
      <c r="D535" s="569" t="s">
        <v>1772</v>
      </c>
      <c r="E535" s="570" t="s">
        <v>85</v>
      </c>
      <c r="F535" s="570">
        <v>2000</v>
      </c>
      <c r="G535" s="570"/>
      <c r="H535" s="570"/>
      <c r="I535" s="570" t="s">
        <v>1616</v>
      </c>
      <c r="J535" s="570" t="s">
        <v>23</v>
      </c>
    </row>
    <row r="536" ht="27" spans="1:10">
      <c r="A536" s="568"/>
      <c r="B536" s="568">
        <f t="shared" si="16"/>
        <v>520</v>
      </c>
      <c r="C536" s="568" t="s">
        <v>1773</v>
      </c>
      <c r="D536" s="569" t="s">
        <v>1774</v>
      </c>
      <c r="E536" s="570" t="s">
        <v>11</v>
      </c>
      <c r="F536" s="570">
        <v>5000</v>
      </c>
      <c r="G536" s="570"/>
      <c r="H536" s="570"/>
      <c r="I536" s="570" t="s">
        <v>1616</v>
      </c>
      <c r="J536" s="570" t="s">
        <v>23</v>
      </c>
    </row>
    <row r="537" ht="40.5" spans="1:10">
      <c r="A537" s="568"/>
      <c r="B537" s="568">
        <f t="shared" si="16"/>
        <v>521</v>
      </c>
      <c r="C537" s="579" t="s">
        <v>1775</v>
      </c>
      <c r="D537" s="569" t="s">
        <v>1776</v>
      </c>
      <c r="E537" s="568" t="s">
        <v>10</v>
      </c>
      <c r="F537" s="575">
        <v>790</v>
      </c>
      <c r="G537" s="575">
        <v>2021</v>
      </c>
      <c r="H537" s="568">
        <v>2021</v>
      </c>
      <c r="I537" s="570" t="s">
        <v>247</v>
      </c>
      <c r="J537" s="570" t="s">
        <v>248</v>
      </c>
    </row>
    <row r="538" ht="27" spans="1:10">
      <c r="A538" s="568"/>
      <c r="B538" s="568">
        <f t="shared" si="16"/>
        <v>522</v>
      </c>
      <c r="C538" s="568" t="s">
        <v>1777</v>
      </c>
      <c r="D538" s="569" t="s">
        <v>1778</v>
      </c>
      <c r="E538" s="568" t="s">
        <v>85</v>
      </c>
      <c r="F538" s="575">
        <v>1500</v>
      </c>
      <c r="G538" s="575">
        <v>2018</v>
      </c>
      <c r="H538" s="568">
        <v>2022</v>
      </c>
      <c r="I538" s="570" t="s">
        <v>272</v>
      </c>
      <c r="J538" s="570" t="s">
        <v>273</v>
      </c>
    </row>
    <row r="539" spans="1:12">
      <c r="A539" s="568"/>
      <c r="B539" s="568">
        <f t="shared" si="16"/>
        <v>523</v>
      </c>
      <c r="C539" s="568" t="s">
        <v>1779</v>
      </c>
      <c r="D539" s="777" t="s">
        <v>1780</v>
      </c>
      <c r="E539" s="738" t="s">
        <v>10</v>
      </c>
      <c r="F539" s="814">
        <v>4000</v>
      </c>
      <c r="G539" s="814">
        <v>2021</v>
      </c>
      <c r="H539" s="451">
        <v>2025</v>
      </c>
      <c r="I539" s="570" t="s">
        <v>277</v>
      </c>
      <c r="J539" s="570" t="s">
        <v>278</v>
      </c>
      <c r="K539" s="560" t="s">
        <v>1291</v>
      </c>
      <c r="L539" s="564" t="s">
        <v>988</v>
      </c>
    </row>
    <row r="540" ht="27" spans="1:10">
      <c r="A540" s="568"/>
      <c r="B540" s="568">
        <f t="shared" si="16"/>
        <v>524</v>
      </c>
      <c r="C540" s="579" t="s">
        <v>1781</v>
      </c>
      <c r="D540" s="569" t="s">
        <v>1782</v>
      </c>
      <c r="E540" s="568" t="s">
        <v>10</v>
      </c>
      <c r="F540" s="575">
        <v>500</v>
      </c>
      <c r="G540" s="575">
        <v>2021</v>
      </c>
      <c r="H540" s="568">
        <v>2021</v>
      </c>
      <c r="I540" s="568" t="s">
        <v>520</v>
      </c>
      <c r="J540" s="570" t="s">
        <v>23</v>
      </c>
    </row>
    <row r="541" ht="27" spans="1:12">
      <c r="A541" s="568" t="s">
        <v>1783</v>
      </c>
      <c r="B541" s="568">
        <f t="shared" si="16"/>
        <v>525</v>
      </c>
      <c r="C541" s="568" t="s">
        <v>1784</v>
      </c>
      <c r="D541" s="569" t="s">
        <v>1785</v>
      </c>
      <c r="E541" s="570" t="s">
        <v>10</v>
      </c>
      <c r="F541" s="568" t="s">
        <v>21</v>
      </c>
      <c r="G541" s="575">
        <v>2021</v>
      </c>
      <c r="H541" s="568" t="s">
        <v>21</v>
      </c>
      <c r="I541" s="738" t="s">
        <v>1570</v>
      </c>
      <c r="J541" s="570" t="s">
        <v>248</v>
      </c>
      <c r="K541" s="560" t="s">
        <v>1731</v>
      </c>
      <c r="L541" s="564" t="s">
        <v>1786</v>
      </c>
    </row>
    <row r="542" ht="54" spans="1:12">
      <c r="A542" s="568"/>
      <c r="B542" s="568">
        <f t="shared" si="16"/>
        <v>526</v>
      </c>
      <c r="C542" s="568" t="s">
        <v>1787</v>
      </c>
      <c r="D542" s="569" t="s">
        <v>1788</v>
      </c>
      <c r="E542" s="570" t="s">
        <v>10</v>
      </c>
      <c r="F542" s="568" t="s">
        <v>21</v>
      </c>
      <c r="G542" s="575">
        <v>2020</v>
      </c>
      <c r="H542" s="568" t="s">
        <v>21</v>
      </c>
      <c r="I542" s="738" t="s">
        <v>1573</v>
      </c>
      <c r="J542" s="570" t="s">
        <v>273</v>
      </c>
      <c r="K542" s="560" t="s">
        <v>1731</v>
      </c>
      <c r="L542" s="564" t="s">
        <v>1786</v>
      </c>
    </row>
    <row r="543" ht="54" spans="1:12">
      <c r="A543" s="568"/>
      <c r="B543" s="568">
        <f>B532+1</f>
        <v>528</v>
      </c>
      <c r="C543" s="568" t="s">
        <v>1789</v>
      </c>
      <c r="D543" s="569" t="s">
        <v>1790</v>
      </c>
      <c r="E543" s="570" t="s">
        <v>10</v>
      </c>
      <c r="F543" s="568" t="s">
        <v>21</v>
      </c>
      <c r="G543" s="568" t="s">
        <v>21</v>
      </c>
      <c r="H543" s="568" t="s">
        <v>21</v>
      </c>
      <c r="I543" s="738" t="s">
        <v>1567</v>
      </c>
      <c r="J543" s="570" t="s">
        <v>38</v>
      </c>
      <c r="K543" s="560" t="s">
        <v>1731</v>
      </c>
      <c r="L543" s="564" t="s">
        <v>1786</v>
      </c>
    </row>
    <row r="544" spans="1:10">
      <c r="A544" s="566" t="s">
        <v>1791</v>
      </c>
      <c r="B544" s="566"/>
      <c r="C544" s="566"/>
      <c r="D544" s="566"/>
      <c r="E544" s="566"/>
      <c r="F544" s="566"/>
      <c r="G544" s="566"/>
      <c r="H544" s="566"/>
      <c r="I544" s="566"/>
      <c r="J544" s="566"/>
    </row>
    <row r="545" ht="67.5" spans="1:10">
      <c r="A545" s="568" t="s">
        <v>1089</v>
      </c>
      <c r="B545" s="568">
        <f>B543+1</f>
        <v>529</v>
      </c>
      <c r="C545" s="572" t="s">
        <v>1090</v>
      </c>
      <c r="D545" s="606" t="s">
        <v>1091</v>
      </c>
      <c r="E545" s="568" t="s">
        <v>10</v>
      </c>
      <c r="F545" s="572">
        <v>600000</v>
      </c>
      <c r="G545" s="570" t="s">
        <v>21</v>
      </c>
      <c r="H545" s="571" t="s">
        <v>21</v>
      </c>
      <c r="I545" s="572" t="s">
        <v>1092</v>
      </c>
      <c r="J545" s="571" t="s">
        <v>21</v>
      </c>
    </row>
    <row r="546" ht="54" spans="1:10">
      <c r="A546" s="568"/>
      <c r="B546" s="568">
        <f>B545+1</f>
        <v>530</v>
      </c>
      <c r="C546" s="568" t="s">
        <v>1094</v>
      </c>
      <c r="D546" s="606" t="s">
        <v>1095</v>
      </c>
      <c r="E546" s="568" t="s">
        <v>85</v>
      </c>
      <c r="F546" s="576">
        <v>113500</v>
      </c>
      <c r="G546" s="604">
        <v>2020.01</v>
      </c>
      <c r="H546" s="604">
        <v>2027.12</v>
      </c>
      <c r="I546" s="568" t="s">
        <v>520</v>
      </c>
      <c r="J546" s="570" t="s">
        <v>23</v>
      </c>
    </row>
    <row r="547" ht="27" spans="1:10">
      <c r="A547" s="568"/>
      <c r="B547" s="568">
        <f>B546+1</f>
        <v>531</v>
      </c>
      <c r="C547" s="568" t="s">
        <v>1097</v>
      </c>
      <c r="D547" s="569" t="s">
        <v>1098</v>
      </c>
      <c r="E547" s="568" t="s">
        <v>10</v>
      </c>
      <c r="F547" s="568">
        <v>10000</v>
      </c>
      <c r="G547" s="568" t="s">
        <v>21</v>
      </c>
      <c r="H547" s="568" t="s">
        <v>21</v>
      </c>
      <c r="I547" s="568" t="s">
        <v>1092</v>
      </c>
      <c r="J547" s="568" t="s">
        <v>54</v>
      </c>
    </row>
    <row r="548" spans="1:12">
      <c r="A548" s="566" t="str">
        <f>项目库统计汇总表0!A16</f>
        <v>3、排水防涝（合计项目21项，总投资35.77亿元；其中新建项目12项，总投资21.71亿元；续建项目9项，总投资14.05亿元。）</v>
      </c>
      <c r="B548" s="566"/>
      <c r="C548" s="566"/>
      <c r="D548" s="566"/>
      <c r="E548" s="566"/>
      <c r="F548" s="566"/>
      <c r="G548" s="566"/>
      <c r="H548" s="566"/>
      <c r="I548" s="566"/>
      <c r="J548" s="566"/>
      <c r="L548" s="598"/>
    </row>
    <row r="549" ht="24" customHeight="1" spans="1:12">
      <c r="A549" s="568" t="s">
        <v>1100</v>
      </c>
      <c r="B549" s="568">
        <f>B547+1</f>
        <v>532</v>
      </c>
      <c r="C549" s="568" t="s">
        <v>1103</v>
      </c>
      <c r="D549" s="569" t="s">
        <v>1104</v>
      </c>
      <c r="E549" s="570" t="s">
        <v>10</v>
      </c>
      <c r="F549" s="576">
        <v>42000</v>
      </c>
      <c r="G549" s="568">
        <v>2022</v>
      </c>
      <c r="H549" s="604" t="s">
        <v>1105</v>
      </c>
      <c r="I549" s="588" t="s">
        <v>133</v>
      </c>
      <c r="J549" s="570" t="s">
        <v>59</v>
      </c>
      <c r="L549" s="598"/>
    </row>
    <row r="550" ht="27" spans="1:12">
      <c r="A550" s="568"/>
      <c r="B550" s="568">
        <f t="shared" ref="B550:B570" si="17">B549+1</f>
        <v>533</v>
      </c>
      <c r="C550" s="568" t="s">
        <v>1106</v>
      </c>
      <c r="D550" s="569" t="s">
        <v>1107</v>
      </c>
      <c r="E550" s="570" t="s">
        <v>10</v>
      </c>
      <c r="F550" s="576">
        <v>9484</v>
      </c>
      <c r="G550" s="568">
        <v>2022.6</v>
      </c>
      <c r="H550" s="604" t="s">
        <v>1108</v>
      </c>
      <c r="I550" s="568" t="s">
        <v>1109</v>
      </c>
      <c r="J550" s="570" t="s">
        <v>23</v>
      </c>
      <c r="L550" s="598"/>
    </row>
    <row r="551" ht="40.5" spans="1:12">
      <c r="A551" s="568"/>
      <c r="B551" s="568">
        <f t="shared" si="17"/>
        <v>534</v>
      </c>
      <c r="C551" s="568" t="s">
        <v>1111</v>
      </c>
      <c r="D551" s="569" t="s">
        <v>1112</v>
      </c>
      <c r="E551" s="570" t="s">
        <v>85</v>
      </c>
      <c r="F551" s="654">
        <v>7510</v>
      </c>
      <c r="G551" s="782" t="s">
        <v>350</v>
      </c>
      <c r="H551" s="782">
        <v>2022.6</v>
      </c>
      <c r="I551" s="588" t="s">
        <v>46</v>
      </c>
      <c r="J551" s="570" t="s">
        <v>47</v>
      </c>
      <c r="K551" s="560" t="s">
        <v>1241</v>
      </c>
      <c r="L551" s="560" t="s">
        <v>1535</v>
      </c>
    </row>
    <row r="552" ht="54" spans="1:12">
      <c r="A552" s="568"/>
      <c r="B552" s="568">
        <f t="shared" si="17"/>
        <v>535</v>
      </c>
      <c r="C552" s="568" t="s">
        <v>1114</v>
      </c>
      <c r="D552" s="569" t="s">
        <v>1115</v>
      </c>
      <c r="E552" s="570" t="s">
        <v>10</v>
      </c>
      <c r="F552" s="577">
        <v>13000</v>
      </c>
      <c r="G552" s="568">
        <v>2021.4</v>
      </c>
      <c r="H552" s="568">
        <v>2022.4</v>
      </c>
      <c r="I552" s="816" t="s">
        <v>1109</v>
      </c>
      <c r="J552" s="570" t="s">
        <v>59</v>
      </c>
      <c r="K552" s="560" t="s">
        <v>1616</v>
      </c>
      <c r="L552" s="598" t="s">
        <v>1792</v>
      </c>
    </row>
    <row r="553" s="558" customFormat="1" ht="54" spans="1:12">
      <c r="A553" s="568"/>
      <c r="B553" s="568">
        <f t="shared" si="17"/>
        <v>536</v>
      </c>
      <c r="C553" s="568" t="s">
        <v>1116</v>
      </c>
      <c r="D553" s="569" t="s">
        <v>1117</v>
      </c>
      <c r="E553" s="570" t="s">
        <v>85</v>
      </c>
      <c r="F553" s="577">
        <v>4842</v>
      </c>
      <c r="G553" s="596" t="s">
        <v>350</v>
      </c>
      <c r="H553" s="579">
        <v>2022.3</v>
      </c>
      <c r="I553" s="588" t="s">
        <v>46</v>
      </c>
      <c r="J553" s="570" t="s">
        <v>47</v>
      </c>
      <c r="L553" s="598"/>
    </row>
    <row r="554" ht="27" spans="1:12">
      <c r="A554" s="568"/>
      <c r="B554" s="568">
        <f t="shared" si="17"/>
        <v>537</v>
      </c>
      <c r="C554" s="568" t="s">
        <v>1118</v>
      </c>
      <c r="D554" s="569" t="s">
        <v>1119</v>
      </c>
      <c r="E554" s="570" t="s">
        <v>85</v>
      </c>
      <c r="F554" s="568">
        <v>17000</v>
      </c>
      <c r="G554" s="568">
        <v>2020.12</v>
      </c>
      <c r="H554" s="568" t="s">
        <v>268</v>
      </c>
      <c r="I554" s="568" t="s">
        <v>219</v>
      </c>
      <c r="J554" s="570" t="s">
        <v>110</v>
      </c>
      <c r="L554" s="598"/>
    </row>
    <row r="555" s="558" customFormat="1" ht="27" spans="1:12">
      <c r="A555" s="568"/>
      <c r="B555" s="568">
        <f t="shared" si="17"/>
        <v>538</v>
      </c>
      <c r="C555" s="568" t="s">
        <v>1120</v>
      </c>
      <c r="D555" s="569" t="s">
        <v>1121</v>
      </c>
      <c r="E555" s="570" t="s">
        <v>10</v>
      </c>
      <c r="F555" s="568">
        <v>6000</v>
      </c>
      <c r="G555" s="738">
        <v>2022.3</v>
      </c>
      <c r="H555" s="738">
        <v>2025.6</v>
      </c>
      <c r="I555" s="568" t="s">
        <v>219</v>
      </c>
      <c r="J555" s="570" t="s">
        <v>110</v>
      </c>
      <c r="K555" s="560" t="s">
        <v>1248</v>
      </c>
      <c r="L555" s="598" t="s">
        <v>1793</v>
      </c>
    </row>
    <row r="556" ht="27" spans="1:12">
      <c r="A556" s="568"/>
      <c r="B556" s="568">
        <f t="shared" si="17"/>
        <v>539</v>
      </c>
      <c r="C556" s="568" t="s">
        <v>1123</v>
      </c>
      <c r="D556" s="569" t="s">
        <v>1124</v>
      </c>
      <c r="E556" s="570" t="s">
        <v>10</v>
      </c>
      <c r="F556" s="568">
        <v>500</v>
      </c>
      <c r="G556" s="568">
        <v>2021.2</v>
      </c>
      <c r="H556" s="568">
        <v>2022.12</v>
      </c>
      <c r="I556" s="568" t="s">
        <v>219</v>
      </c>
      <c r="J556" s="570" t="s">
        <v>110</v>
      </c>
      <c r="L556" s="598"/>
    </row>
    <row r="557" ht="40.5" spans="1:12">
      <c r="A557" s="568"/>
      <c r="B557" s="568">
        <f t="shared" si="17"/>
        <v>540</v>
      </c>
      <c r="C557" s="612" t="s">
        <v>1125</v>
      </c>
      <c r="D557" s="655" t="s">
        <v>1126</v>
      </c>
      <c r="E557" s="570" t="s">
        <v>85</v>
      </c>
      <c r="F557" s="790">
        <v>44365.88</v>
      </c>
      <c r="G557" s="612">
        <v>2020.6</v>
      </c>
      <c r="H557" s="656" t="s">
        <v>1127</v>
      </c>
      <c r="I557" s="568" t="s">
        <v>149</v>
      </c>
      <c r="J557" s="570" t="s">
        <v>34</v>
      </c>
      <c r="K557" s="560" t="s">
        <v>1275</v>
      </c>
      <c r="L557" s="564" t="s">
        <v>1794</v>
      </c>
    </row>
    <row r="558" s="558" customFormat="1" ht="27" spans="1:12">
      <c r="A558" s="568"/>
      <c r="B558" s="568">
        <f t="shared" si="17"/>
        <v>541</v>
      </c>
      <c r="C558" s="612" t="s">
        <v>1128</v>
      </c>
      <c r="D558" s="655" t="s">
        <v>1795</v>
      </c>
      <c r="E558" s="570" t="s">
        <v>10</v>
      </c>
      <c r="F558" s="790">
        <v>100000</v>
      </c>
      <c r="G558" s="612">
        <v>2021</v>
      </c>
      <c r="H558" s="656" t="s">
        <v>99</v>
      </c>
      <c r="I558" s="568" t="s">
        <v>1129</v>
      </c>
      <c r="J558" s="570" t="s">
        <v>23</v>
      </c>
      <c r="K558" s="560" t="s">
        <v>1616</v>
      </c>
      <c r="L558" s="598" t="s">
        <v>1796</v>
      </c>
    </row>
    <row r="559" s="560" customFormat="1" spans="1:12">
      <c r="A559" s="568"/>
      <c r="B559" s="568">
        <f t="shared" si="17"/>
        <v>542</v>
      </c>
      <c r="C559" s="604" t="s">
        <v>1797</v>
      </c>
      <c r="D559" s="639" t="s">
        <v>1151</v>
      </c>
      <c r="E559" s="568" t="s">
        <v>10</v>
      </c>
      <c r="F559" s="576">
        <v>25000</v>
      </c>
      <c r="G559" s="579" t="s">
        <v>1152</v>
      </c>
      <c r="H559" s="579" t="s">
        <v>212</v>
      </c>
      <c r="I559" s="568" t="s">
        <v>247</v>
      </c>
      <c r="J559" s="570" t="s">
        <v>248</v>
      </c>
      <c r="L559" s="564"/>
    </row>
    <row r="560" s="558" customFormat="1" ht="40.5" spans="1:12">
      <c r="A560" s="568"/>
      <c r="B560" s="568">
        <f t="shared" si="17"/>
        <v>543</v>
      </c>
      <c r="C560" s="612" t="s">
        <v>1798</v>
      </c>
      <c r="D560" s="655" t="s">
        <v>1799</v>
      </c>
      <c r="E560" s="568" t="s">
        <v>10</v>
      </c>
      <c r="F560" s="575">
        <v>1592</v>
      </c>
      <c r="G560" s="575">
        <v>2021</v>
      </c>
      <c r="H560" s="568">
        <v>2021</v>
      </c>
      <c r="I560" s="568" t="s">
        <v>595</v>
      </c>
      <c r="J560" s="568" t="s">
        <v>47</v>
      </c>
      <c r="L560" s="598"/>
    </row>
    <row r="561" s="558" customFormat="1" ht="40.5" spans="1:12">
      <c r="A561" s="568"/>
      <c r="B561" s="568">
        <f t="shared" si="17"/>
        <v>544</v>
      </c>
      <c r="C561" s="612" t="s">
        <v>1800</v>
      </c>
      <c r="D561" s="655" t="s">
        <v>1801</v>
      </c>
      <c r="E561" s="568" t="s">
        <v>85</v>
      </c>
      <c r="F561" s="575">
        <v>500</v>
      </c>
      <c r="G561" s="575">
        <v>2020</v>
      </c>
      <c r="H561" s="568">
        <v>2021</v>
      </c>
      <c r="I561" s="568" t="s">
        <v>595</v>
      </c>
      <c r="J561" s="568" t="s">
        <v>47</v>
      </c>
      <c r="L561" s="598"/>
    </row>
    <row r="562" s="558" customFormat="1" ht="40.5" spans="1:12">
      <c r="A562" s="568"/>
      <c r="B562" s="568">
        <f t="shared" si="17"/>
        <v>545</v>
      </c>
      <c r="C562" s="612" t="s">
        <v>1130</v>
      </c>
      <c r="D562" s="655" t="s">
        <v>1802</v>
      </c>
      <c r="E562" s="570" t="s">
        <v>10</v>
      </c>
      <c r="F562" s="570">
        <v>15700</v>
      </c>
      <c r="G562" s="570">
        <v>2021</v>
      </c>
      <c r="H562" s="570">
        <v>2023</v>
      </c>
      <c r="I562" s="568" t="s">
        <v>311</v>
      </c>
      <c r="J562" s="570" t="s">
        <v>59</v>
      </c>
      <c r="L562" s="598"/>
    </row>
    <row r="563" s="558" customFormat="1" ht="54" spans="1:12">
      <c r="A563" s="568" t="s">
        <v>1803</v>
      </c>
      <c r="B563" s="568">
        <f t="shared" si="17"/>
        <v>546</v>
      </c>
      <c r="C563" s="612" t="s">
        <v>1804</v>
      </c>
      <c r="D563" s="655" t="s">
        <v>1805</v>
      </c>
      <c r="E563" s="570" t="s">
        <v>85</v>
      </c>
      <c r="F563" s="570">
        <v>3200</v>
      </c>
      <c r="G563" s="570">
        <v>2020</v>
      </c>
      <c r="H563" s="570">
        <v>2021</v>
      </c>
      <c r="I563" s="568" t="s">
        <v>46</v>
      </c>
      <c r="J563" s="568" t="s">
        <v>47</v>
      </c>
      <c r="L563" s="598"/>
    </row>
    <row r="564" s="558" customFormat="1" ht="40.5" spans="1:12">
      <c r="A564" s="568"/>
      <c r="B564" s="568">
        <f t="shared" si="17"/>
        <v>547</v>
      </c>
      <c r="C564" s="612" t="s">
        <v>1806</v>
      </c>
      <c r="D564" s="655" t="s">
        <v>1807</v>
      </c>
      <c r="E564" s="570" t="s">
        <v>10</v>
      </c>
      <c r="F564" s="570">
        <v>1100</v>
      </c>
      <c r="G564" s="570">
        <v>2021</v>
      </c>
      <c r="H564" s="570">
        <v>2021</v>
      </c>
      <c r="I564" s="570" t="s">
        <v>595</v>
      </c>
      <c r="J564" s="570" t="s">
        <v>47</v>
      </c>
      <c r="L564" s="598"/>
    </row>
    <row r="565" s="558" customFormat="1" ht="27" spans="1:12">
      <c r="A565" s="568"/>
      <c r="B565" s="568">
        <f t="shared" si="17"/>
        <v>548</v>
      </c>
      <c r="C565" s="612" t="s">
        <v>1808</v>
      </c>
      <c r="D565" s="655" t="s">
        <v>1809</v>
      </c>
      <c r="E565" s="570" t="s">
        <v>10</v>
      </c>
      <c r="F565" s="570">
        <v>2000</v>
      </c>
      <c r="G565" s="570">
        <v>2021</v>
      </c>
      <c r="H565" s="570">
        <v>2021</v>
      </c>
      <c r="I565" s="568" t="s">
        <v>219</v>
      </c>
      <c r="J565" s="570" t="s">
        <v>110</v>
      </c>
      <c r="L565" s="598"/>
    </row>
    <row r="566" s="558" customFormat="1" ht="27" spans="1:12">
      <c r="A566" s="568"/>
      <c r="B566" s="568">
        <f t="shared" si="17"/>
        <v>549</v>
      </c>
      <c r="C566" s="568" t="s">
        <v>1810</v>
      </c>
      <c r="D566" s="569" t="s">
        <v>1811</v>
      </c>
      <c r="E566" s="568" t="s">
        <v>85</v>
      </c>
      <c r="F566" s="620">
        <v>16600</v>
      </c>
      <c r="G566" s="570">
        <v>2020</v>
      </c>
      <c r="H566" s="570">
        <v>2022</v>
      </c>
      <c r="I566" s="605" t="s">
        <v>149</v>
      </c>
      <c r="J566" s="605" t="s">
        <v>34</v>
      </c>
      <c r="K566" s="560" t="s">
        <v>1275</v>
      </c>
      <c r="L566" s="598" t="s">
        <v>1812</v>
      </c>
    </row>
    <row r="567" s="558" customFormat="1" ht="27" spans="1:12">
      <c r="A567" s="568"/>
      <c r="B567" s="568">
        <f t="shared" si="17"/>
        <v>550</v>
      </c>
      <c r="C567" s="568" t="s">
        <v>1813</v>
      </c>
      <c r="D567" s="569" t="s">
        <v>1814</v>
      </c>
      <c r="E567" s="568" t="s">
        <v>85</v>
      </c>
      <c r="F567" s="620">
        <v>10015</v>
      </c>
      <c r="G567" s="570">
        <v>2020</v>
      </c>
      <c r="H567" s="570">
        <v>2022</v>
      </c>
      <c r="I567" s="570" t="s">
        <v>149</v>
      </c>
      <c r="J567" s="570" t="s">
        <v>34</v>
      </c>
      <c r="L567" s="598"/>
    </row>
    <row r="568" s="558" customFormat="1" ht="40.5" spans="1:12">
      <c r="A568" s="568"/>
      <c r="B568" s="568">
        <f t="shared" si="17"/>
        <v>551</v>
      </c>
      <c r="C568" s="568" t="s">
        <v>1815</v>
      </c>
      <c r="D568" s="569" t="s">
        <v>1816</v>
      </c>
      <c r="E568" s="568" t="s">
        <v>85</v>
      </c>
      <c r="F568" s="575">
        <v>46530</v>
      </c>
      <c r="G568" s="575">
        <v>2020</v>
      </c>
      <c r="H568" s="568">
        <v>2021</v>
      </c>
      <c r="I568" s="568" t="s">
        <v>262</v>
      </c>
      <c r="J568" s="568" t="s">
        <v>264</v>
      </c>
      <c r="L568" s="598"/>
    </row>
    <row r="569" s="558" customFormat="1" spans="1:12">
      <c r="A569" s="568"/>
      <c r="B569" s="568">
        <v>552</v>
      </c>
      <c r="C569" s="570" t="s">
        <v>1130</v>
      </c>
      <c r="D569" s="657" t="s">
        <v>1817</v>
      </c>
      <c r="E569" s="658" t="s">
        <v>10</v>
      </c>
      <c r="F569" s="570" t="s">
        <v>21</v>
      </c>
      <c r="G569" s="570" t="s">
        <v>21</v>
      </c>
      <c r="H569" s="570" t="s">
        <v>21</v>
      </c>
      <c r="I569" s="658" t="s">
        <v>21</v>
      </c>
      <c r="J569" s="570" t="s">
        <v>59</v>
      </c>
      <c r="L569" s="598"/>
    </row>
    <row r="570" ht="27" spans="1:12">
      <c r="A570" s="568" t="s">
        <v>1818</v>
      </c>
      <c r="B570" s="568">
        <f>B569+1</f>
        <v>553</v>
      </c>
      <c r="C570" s="568" t="s">
        <v>1134</v>
      </c>
      <c r="D570" s="569" t="s">
        <v>1135</v>
      </c>
      <c r="E570" s="570" t="s">
        <v>10</v>
      </c>
      <c r="F570" s="568">
        <v>800</v>
      </c>
      <c r="G570" s="568">
        <v>2021.2</v>
      </c>
      <c r="H570" s="568">
        <v>2021.12</v>
      </c>
      <c r="I570" s="568" t="s">
        <v>219</v>
      </c>
      <c r="J570" s="570" t="s">
        <v>110</v>
      </c>
      <c r="L570" s="598"/>
    </row>
    <row r="571" spans="1:10">
      <c r="A571" s="566" t="str">
        <f>项目库统计汇总表0!A18</f>
        <v>五、新城建（合计项目12项，总投资22.48亿元；其中新建项目6项，总投资20.64亿元；续建项目2项，总投资0.81亿元；谋划项目4项，总投资1.03亿元。）</v>
      </c>
      <c r="B571" s="566"/>
      <c r="C571" s="566"/>
      <c r="D571" s="566"/>
      <c r="E571" s="566"/>
      <c r="F571" s="566"/>
      <c r="G571" s="566"/>
      <c r="H571" s="566"/>
      <c r="I571" s="566"/>
      <c r="J571" s="566"/>
    </row>
    <row r="572" s="560" customFormat="1" ht="34.5" customHeight="1" spans="1:12">
      <c r="A572" s="568" t="s">
        <v>1819</v>
      </c>
      <c r="B572" s="568">
        <v>554</v>
      </c>
      <c r="C572" s="568" t="s">
        <v>1138</v>
      </c>
      <c r="D572" s="569" t="s">
        <v>1139</v>
      </c>
      <c r="E572" s="568" t="s">
        <v>10</v>
      </c>
      <c r="F572" s="576">
        <v>100000</v>
      </c>
      <c r="G572" s="568">
        <v>2021</v>
      </c>
      <c r="H572" s="568">
        <v>2025</v>
      </c>
      <c r="I572" s="568" t="s">
        <v>1140</v>
      </c>
      <c r="J572" s="570" t="s">
        <v>47</v>
      </c>
      <c r="L572" s="564"/>
    </row>
    <row r="573" ht="54" spans="1:10">
      <c r="A573" s="568"/>
      <c r="B573" s="568">
        <v>555</v>
      </c>
      <c r="C573" s="568" t="s">
        <v>1820</v>
      </c>
      <c r="D573" s="568" t="s">
        <v>1821</v>
      </c>
      <c r="E573" s="568" t="s">
        <v>11</v>
      </c>
      <c r="F573" s="575">
        <v>3000</v>
      </c>
      <c r="G573" s="568" t="s">
        <v>21</v>
      </c>
      <c r="H573" s="568" t="s">
        <v>21</v>
      </c>
      <c r="I573" s="568" t="s">
        <v>520</v>
      </c>
      <c r="J573" s="570" t="s">
        <v>23</v>
      </c>
    </row>
    <row r="574" ht="40.5" spans="1:10">
      <c r="A574" s="568"/>
      <c r="B574" s="568">
        <v>556</v>
      </c>
      <c r="C574" s="568" t="s">
        <v>1822</v>
      </c>
      <c r="D574" s="568" t="s">
        <v>1823</v>
      </c>
      <c r="E574" s="568" t="s">
        <v>11</v>
      </c>
      <c r="F574" s="575">
        <v>2000</v>
      </c>
      <c r="G574" s="568" t="s">
        <v>21</v>
      </c>
      <c r="H574" s="568" t="s">
        <v>21</v>
      </c>
      <c r="I574" s="568" t="s">
        <v>520</v>
      </c>
      <c r="J574" s="570" t="s">
        <v>23</v>
      </c>
    </row>
    <row r="575" s="560" customFormat="1" ht="40.5" spans="1:12">
      <c r="A575" s="568"/>
      <c r="B575" s="568">
        <v>557</v>
      </c>
      <c r="C575" s="604" t="s">
        <v>1824</v>
      </c>
      <c r="D575" s="815" t="s">
        <v>1825</v>
      </c>
      <c r="E575" s="568" t="s">
        <v>10</v>
      </c>
      <c r="F575" s="568">
        <v>92500</v>
      </c>
      <c r="G575" s="568">
        <v>2021</v>
      </c>
      <c r="H575" s="568">
        <v>2022</v>
      </c>
      <c r="I575" s="568" t="s">
        <v>1826</v>
      </c>
      <c r="J575" s="568" t="s">
        <v>47</v>
      </c>
      <c r="K575" s="560" t="s">
        <v>408</v>
      </c>
      <c r="L575" s="564" t="s">
        <v>3</v>
      </c>
    </row>
    <row r="576" s="560" customFormat="1" ht="54" spans="1:12">
      <c r="A576" s="568"/>
      <c r="B576" s="568">
        <v>558</v>
      </c>
      <c r="C576" s="604" t="s">
        <v>1141</v>
      </c>
      <c r="D576" s="639" t="s">
        <v>1142</v>
      </c>
      <c r="E576" s="568" t="s">
        <v>10</v>
      </c>
      <c r="F576" s="576">
        <v>900</v>
      </c>
      <c r="G576" s="568">
        <v>2020</v>
      </c>
      <c r="H576" s="579">
        <v>2022</v>
      </c>
      <c r="I576" s="588" t="s">
        <v>1143</v>
      </c>
      <c r="J576" s="570" t="s">
        <v>47</v>
      </c>
      <c r="L576" s="564"/>
    </row>
    <row r="577" s="560" customFormat="1" ht="54" spans="1:12">
      <c r="A577" s="568"/>
      <c r="B577" s="568">
        <v>559</v>
      </c>
      <c r="C577" s="604" t="s">
        <v>1827</v>
      </c>
      <c r="D577" s="573" t="s">
        <v>1828</v>
      </c>
      <c r="E577" s="604" t="s">
        <v>85</v>
      </c>
      <c r="F577" s="575">
        <v>1620</v>
      </c>
      <c r="G577" s="575">
        <v>2020</v>
      </c>
      <c r="H577" s="579">
        <v>2021</v>
      </c>
      <c r="I577" s="579" t="s">
        <v>520</v>
      </c>
      <c r="J577" s="568" t="s">
        <v>47</v>
      </c>
      <c r="L577" s="564"/>
    </row>
    <row r="578" s="560" customFormat="1" ht="27" spans="1:12">
      <c r="A578" s="568"/>
      <c r="B578" s="568">
        <v>560</v>
      </c>
      <c r="C578" s="660" t="s">
        <v>1148</v>
      </c>
      <c r="D578" s="569" t="s">
        <v>1829</v>
      </c>
      <c r="E578" s="568" t="s">
        <v>11</v>
      </c>
      <c r="F578" s="570">
        <v>1000</v>
      </c>
      <c r="G578" s="568" t="s">
        <v>21</v>
      </c>
      <c r="H578" s="568" t="s">
        <v>21</v>
      </c>
      <c r="I578" s="568" t="s">
        <v>21</v>
      </c>
      <c r="J578" s="568" t="s">
        <v>47</v>
      </c>
      <c r="L578" s="564"/>
    </row>
    <row r="579" s="560" customFormat="1" ht="30.75" customHeight="1" spans="1:12">
      <c r="A579" s="568"/>
      <c r="B579" s="568">
        <v>561</v>
      </c>
      <c r="C579" s="568" t="s">
        <v>1830</v>
      </c>
      <c r="D579" s="569" t="s">
        <v>1154</v>
      </c>
      <c r="E579" s="568" t="s">
        <v>10</v>
      </c>
      <c r="F579" s="604">
        <v>3000</v>
      </c>
      <c r="G579" s="568">
        <v>2021</v>
      </c>
      <c r="H579" s="568">
        <v>2025</v>
      </c>
      <c r="I579" s="738" t="s">
        <v>1831</v>
      </c>
      <c r="J579" s="570" t="s">
        <v>273</v>
      </c>
      <c r="K579" s="560" t="s">
        <v>366</v>
      </c>
      <c r="L579" s="564" t="s">
        <v>988</v>
      </c>
    </row>
    <row r="580" s="560" customFormat="1" ht="27" spans="1:12">
      <c r="A580" s="568"/>
      <c r="B580" s="568">
        <v>562</v>
      </c>
      <c r="C580" s="568" t="s">
        <v>1155</v>
      </c>
      <c r="D580" s="616" t="s">
        <v>1156</v>
      </c>
      <c r="E580" s="568" t="s">
        <v>11</v>
      </c>
      <c r="F580" s="570" t="s">
        <v>21</v>
      </c>
      <c r="G580" s="570" t="s">
        <v>21</v>
      </c>
      <c r="H580" s="570" t="s">
        <v>21</v>
      </c>
      <c r="I580" s="570" t="s">
        <v>520</v>
      </c>
      <c r="J580" s="570" t="s">
        <v>23</v>
      </c>
      <c r="L580" s="564"/>
    </row>
    <row r="581" s="560" customFormat="1" ht="67.5" spans="1:12">
      <c r="A581" s="568"/>
      <c r="B581" s="568">
        <v>563</v>
      </c>
      <c r="C581" s="568" t="s">
        <v>1832</v>
      </c>
      <c r="D581" s="569" t="s">
        <v>1833</v>
      </c>
      <c r="E581" s="568" t="s">
        <v>85</v>
      </c>
      <c r="F581" s="570">
        <v>500</v>
      </c>
      <c r="G581" s="568">
        <v>2019</v>
      </c>
      <c r="H581" s="570">
        <v>2021</v>
      </c>
      <c r="I581" s="568" t="s">
        <v>520</v>
      </c>
      <c r="J581" s="570" t="s">
        <v>23</v>
      </c>
      <c r="L581" s="564"/>
    </row>
    <row r="582" s="560" customFormat="1" ht="27" spans="1:12">
      <c r="A582" s="568"/>
      <c r="B582" s="568">
        <v>564</v>
      </c>
      <c r="C582" s="568" t="s">
        <v>1834</v>
      </c>
      <c r="D582" s="569" t="s">
        <v>1835</v>
      </c>
      <c r="E582" s="568" t="s">
        <v>85</v>
      </c>
      <c r="F582" s="575">
        <v>6450</v>
      </c>
      <c r="G582" s="568">
        <v>2020</v>
      </c>
      <c r="H582" s="570">
        <v>2022</v>
      </c>
      <c r="I582" s="568" t="s">
        <v>219</v>
      </c>
      <c r="J582" s="570" t="s">
        <v>110</v>
      </c>
      <c r="L582" s="564"/>
    </row>
    <row r="583" s="560" customFormat="1" ht="40.5" spans="1:12">
      <c r="A583" s="568"/>
      <c r="B583" s="568">
        <v>565</v>
      </c>
      <c r="C583" s="649" t="s">
        <v>1836</v>
      </c>
      <c r="D583" s="569" t="s">
        <v>1837</v>
      </c>
      <c r="E583" s="568" t="s">
        <v>10</v>
      </c>
      <c r="F583" s="575">
        <v>6000</v>
      </c>
      <c r="G583" s="568">
        <v>2021</v>
      </c>
      <c r="H583" s="570">
        <v>2025</v>
      </c>
      <c r="I583" s="568" t="s">
        <v>247</v>
      </c>
      <c r="J583" s="570" t="s">
        <v>248</v>
      </c>
      <c r="L583" s="564"/>
    </row>
    <row r="584" s="560" customFormat="1" ht="27" spans="1:12">
      <c r="A584" s="568"/>
      <c r="B584" s="568">
        <v>566</v>
      </c>
      <c r="C584" s="568" t="s">
        <v>1838</v>
      </c>
      <c r="D584" s="569" t="s">
        <v>1839</v>
      </c>
      <c r="E584" s="568" t="s">
        <v>10</v>
      </c>
      <c r="F584" s="575">
        <v>4000</v>
      </c>
      <c r="G584" s="568">
        <v>2021</v>
      </c>
      <c r="H584" s="568">
        <v>2024</v>
      </c>
      <c r="I584" s="568" t="s">
        <v>1399</v>
      </c>
      <c r="J584" s="570" t="s">
        <v>54</v>
      </c>
      <c r="L584" s="564"/>
    </row>
  </sheetData>
  <protectedRanges>
    <protectedRange sqref="H84" name="区域2_9_4_2"/>
  </protectedRanges>
  <autoFilter ref="A1:J584">
    <extLst/>
  </autoFilter>
  <mergeCells count="74">
    <mergeCell ref="A2:J2"/>
    <mergeCell ref="K2:L2"/>
    <mergeCell ref="M2:N2"/>
    <mergeCell ref="A3:J3"/>
    <mergeCell ref="A166:J166"/>
    <mergeCell ref="A167:J167"/>
    <mergeCell ref="A279:J279"/>
    <mergeCell ref="A393:J393"/>
    <mergeCell ref="A404:J404"/>
    <mergeCell ref="A455:J455"/>
    <mergeCell ref="A476:J476"/>
    <mergeCell ref="A515:J515"/>
    <mergeCell ref="A516:J516"/>
    <mergeCell ref="A544:J544"/>
    <mergeCell ref="A548:J548"/>
    <mergeCell ref="A571:J571"/>
    <mergeCell ref="A4:A6"/>
    <mergeCell ref="A7:A43"/>
    <mergeCell ref="A44:A117"/>
    <mergeCell ref="A118:A134"/>
    <mergeCell ref="A135:A138"/>
    <mergeCell ref="A139:A144"/>
    <mergeCell ref="A145:A156"/>
    <mergeCell ref="A157:A165"/>
    <mergeCell ref="A168:A169"/>
    <mergeCell ref="A170:A181"/>
    <mergeCell ref="A182:A209"/>
    <mergeCell ref="A210:A224"/>
    <mergeCell ref="A225:A266"/>
    <mergeCell ref="A267:A270"/>
    <mergeCell ref="A271:A278"/>
    <mergeCell ref="A280:A298"/>
    <mergeCell ref="A299:A392"/>
    <mergeCell ref="A394:A403"/>
    <mergeCell ref="A405:A421"/>
    <mergeCell ref="A422:A432"/>
    <mergeCell ref="A433:A435"/>
    <mergeCell ref="A436:A438"/>
    <mergeCell ref="A439:A454"/>
    <mergeCell ref="A456:A475"/>
    <mergeCell ref="A477:A484"/>
    <mergeCell ref="A485:A486"/>
    <mergeCell ref="A487:A490"/>
    <mergeCell ref="A491:A508"/>
    <mergeCell ref="A509:A512"/>
    <mergeCell ref="A513:A514"/>
    <mergeCell ref="A517:A526"/>
    <mergeCell ref="A527:A532"/>
    <mergeCell ref="A533:A540"/>
    <mergeCell ref="A541:A543"/>
    <mergeCell ref="A545:A547"/>
    <mergeCell ref="A549:A562"/>
    <mergeCell ref="A563:A569"/>
    <mergeCell ref="A572:A584"/>
    <mergeCell ref="B184:B186"/>
    <mergeCell ref="C9:C11"/>
    <mergeCell ref="C12:C15"/>
    <mergeCell ref="C16:C22"/>
    <mergeCell ref="C24:C28"/>
    <mergeCell ref="C29:C35"/>
    <mergeCell ref="C118:C120"/>
    <mergeCell ref="C122:C123"/>
    <mergeCell ref="C125:C126"/>
    <mergeCell ref="C131:C132"/>
    <mergeCell ref="C139:C140"/>
    <mergeCell ref="C145:C147"/>
    <mergeCell ref="C184:C186"/>
    <mergeCell ref="E184:E186"/>
    <mergeCell ref="I122:I123"/>
    <mergeCell ref="I125:I126"/>
    <mergeCell ref="I131:I132"/>
    <mergeCell ref="J122:J123"/>
    <mergeCell ref="J125:J126"/>
    <mergeCell ref="J131:J132"/>
  </mergeCells>
  <dataValidations count="1">
    <dataValidation type="list" allowBlank="1" showInputMessage="1" showErrorMessage="1" sqref="E1 E6 E76 E108 E151 E152 F166 E289 E531 E532 E539 IH571 SD571 ABZ571 ALV571 AVR571 BFN571 BPJ571 BZF571 CJB571 CSX571 DCT571 DMP571 DWL571 EGH571 EQD571 EZZ571 FJV571 FTR571 GDN571 GNJ571 GXF571 HHB571 HQX571 IAT571 IKP571 IUL571 JEH571 JOD571 JXZ571 KHV571 KRR571 LBN571 LLJ571 LVF571 MFB571 MOX571 MYT571 NIP571 NSL571 OCH571 OMD571 OVZ571 PFV571 PPR571 PZN571 QJJ571 QTF571 RDB571 RMX571 RWT571 SGP571 SQL571 TAH571 TKD571 TTZ571 UDV571 UNR571 UXN571 VHJ571 VRF571 WBB571 WKX571 WUT571 D577 E3:E5 E7:E75 E77:E107 E109:E150 E153:E165 E168:E190 E192:E278 E280:E288 E290:E530 E533:E538 E540:E542 E543:E568 E570:E1048576 IH545:IH547 SD545:SD547 ABZ545:ABZ547 ALV545:ALV547 AVR545:AVR547 BFN545:BFN547 BPJ545:BPJ547 BZF545:BZF547 CJB545:CJB547 CSX545:CSX547 DCT545:DCT547 DMP545:DMP547 DWL545:DWL547 EGH545:EGH547 EQD545:EQD547 EZZ545:EZZ547 FJV545:FJV547 FTR545:FTR547 GDN545:GDN547 GNJ545:GNJ547 GXF545:GXF547 HHB545:HHB547 HQX545:HQX547 IAT545:IAT547 IKP545:IKP547 IUL545:IUL547 JEH545:JEH547 JOD545:JOD547 JXZ545:JXZ547 KHV545:KHV547 KRR545:KRR547 LBN545:LBN547 LLJ545:LLJ547 LVF545:LVF547 MFB545:MFB547 MOX545:MOX547 MYT545:MYT547 NIP545:NIP547 NSL545:NSL547 OCH545:OCH547 OMD545:OMD547 OVZ545:OVZ547 PFV545:PFV547 PPR545:PPR547 PZN545:PZN547 QJJ545:QJJ547 QTF545:QTF547 RDB545:RDB547 RMX545:RMX547 RWT545:RWT547 SGP545:SGP547 SQL545:SQL547 TAH545:TAH547 TKD545:TKD547 TTZ545:TTZ547 UDV545:UDV547 UNR545:UNR547 UXN545:UXN547 VHJ545:VHJ547 VRF545:VRF547 WBB545:WBB547 WKX545:WKX547 WUT545:WUT547">
      <formula1>"新建,续建,谋划"</formula1>
    </dataValidation>
  </dataValidations>
  <pageMargins left="0.699305555555556" right="0.699305555555556" top="0.751388888888889" bottom="0.751388888888889" header="0.297916666666667" footer="0.297916666666667"/>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7"/>
  <sheetViews>
    <sheetView workbookViewId="0">
      <pane ySplit="1" topLeftCell="A2" activePane="bottomLeft" state="frozen"/>
      <selection/>
      <selection pane="bottomLeft" activeCell="D554" sqref="D554"/>
    </sheetView>
  </sheetViews>
  <sheetFormatPr defaultColWidth="9.81666666666667" defaultRowHeight="13.5"/>
  <cols>
    <col min="1" max="1" width="3.5" style="560" customWidth="1"/>
    <col min="2" max="2" width="5.5" style="560" customWidth="1"/>
    <col min="3" max="3" width="19.5" style="560" customWidth="1"/>
    <col min="4" max="4" width="41.375" style="561" customWidth="1"/>
    <col min="5" max="5" width="5.625" style="560" customWidth="1"/>
    <col min="6" max="6" width="11.625" style="560" customWidth="1"/>
    <col min="7" max="7" width="9.375" style="560" customWidth="1"/>
    <col min="8" max="8" width="10.7583333333333" style="562" customWidth="1"/>
    <col min="9" max="9" width="14.5" style="560" customWidth="1"/>
    <col min="10" max="10" width="7.125" style="560" customWidth="1"/>
    <col min="11" max="11" width="12.875" style="560"/>
    <col min="12" max="32" width="9" style="560"/>
    <col min="33" max="16352" width="9.81666666666667" style="560"/>
    <col min="16353" max="16353" width="9" style="560"/>
    <col min="16362" max="16380" width="9" style="560"/>
  </cols>
  <sheetData>
    <row r="1" ht="27" spans="1:10">
      <c r="A1" s="695" t="s">
        <v>0</v>
      </c>
      <c r="B1" s="695" t="s">
        <v>1</v>
      </c>
      <c r="C1" s="695" t="s">
        <v>2</v>
      </c>
      <c r="D1" s="696" t="s">
        <v>3</v>
      </c>
      <c r="E1" s="695" t="s">
        <v>4</v>
      </c>
      <c r="F1" s="695" t="s">
        <v>5</v>
      </c>
      <c r="G1" s="695" t="s">
        <v>6</v>
      </c>
      <c r="H1" s="697" t="s">
        <v>7</v>
      </c>
      <c r="I1" s="695" t="s">
        <v>8</v>
      </c>
      <c r="J1" s="695" t="s">
        <v>9</v>
      </c>
    </row>
    <row r="2" spans="1:10">
      <c r="A2" s="696" t="s">
        <v>1840</v>
      </c>
      <c r="B2" s="696"/>
      <c r="C2" s="696"/>
      <c r="D2" s="696"/>
      <c r="E2" s="696"/>
      <c r="F2" s="696"/>
      <c r="G2" s="696"/>
      <c r="H2" s="696"/>
      <c r="I2" s="696"/>
      <c r="J2" s="696"/>
    </row>
    <row r="3" spans="1:10">
      <c r="A3" s="696" t="str">
        <f>项目库统计汇总表0!A2</f>
        <v>一、畅行（合计项目161项，总投资907.98亿元；其中新建项目89项，总投资632.09亿元；续建项目32项，总投资141.36亿元；谋划项目40项，总投资134.46亿元。）</v>
      </c>
      <c r="B3" s="696"/>
      <c r="C3" s="696"/>
      <c r="D3" s="696"/>
      <c r="E3" s="696"/>
      <c r="F3" s="696"/>
      <c r="G3" s="696"/>
      <c r="H3" s="696"/>
      <c r="I3" s="696"/>
      <c r="J3" s="696"/>
    </row>
    <row r="4" ht="67.5" spans="1:10">
      <c r="A4" s="698" t="s">
        <v>18</v>
      </c>
      <c r="B4" s="698">
        <f t="shared" ref="B4:B67" si="0">ROW()-3</f>
        <v>1</v>
      </c>
      <c r="C4" s="698" t="s">
        <v>19</v>
      </c>
      <c r="D4" s="699" t="s">
        <v>1238</v>
      </c>
      <c r="E4" s="698" t="s">
        <v>10</v>
      </c>
      <c r="F4" s="700">
        <v>1850000</v>
      </c>
      <c r="G4" s="700" t="s">
        <v>21</v>
      </c>
      <c r="H4" s="701" t="s">
        <v>21</v>
      </c>
      <c r="I4" s="698" t="s">
        <v>22</v>
      </c>
      <c r="J4" s="698" t="s">
        <v>23</v>
      </c>
    </row>
    <row r="5" ht="27" spans="1:10">
      <c r="A5" s="698"/>
      <c r="B5" s="698">
        <f t="shared" si="0"/>
        <v>2</v>
      </c>
      <c r="C5" s="702" t="s">
        <v>26</v>
      </c>
      <c r="D5" s="703" t="s">
        <v>21</v>
      </c>
      <c r="E5" s="698" t="s">
        <v>11</v>
      </c>
      <c r="F5" s="704" t="s">
        <v>21</v>
      </c>
      <c r="G5" s="700" t="s">
        <v>21</v>
      </c>
      <c r="H5" s="701" t="s">
        <v>21</v>
      </c>
      <c r="I5" s="709" t="s">
        <v>21</v>
      </c>
      <c r="J5" s="698" t="s">
        <v>23</v>
      </c>
    </row>
    <row r="6" ht="40.5" spans="1:10">
      <c r="A6" s="698"/>
      <c r="B6" s="698">
        <f t="shared" si="0"/>
        <v>3</v>
      </c>
      <c r="C6" s="698" t="s">
        <v>27</v>
      </c>
      <c r="D6" s="699" t="s">
        <v>1239</v>
      </c>
      <c r="E6" s="698" t="s">
        <v>11</v>
      </c>
      <c r="F6" s="700" t="s">
        <v>21</v>
      </c>
      <c r="G6" s="700" t="s">
        <v>21</v>
      </c>
      <c r="H6" s="701" t="s">
        <v>21</v>
      </c>
      <c r="I6" s="698" t="s">
        <v>22</v>
      </c>
      <c r="J6" s="698" t="s">
        <v>23</v>
      </c>
    </row>
    <row r="7" ht="65.1" customHeight="1" spans="1:10">
      <c r="A7" s="698" t="s">
        <v>29</v>
      </c>
      <c r="B7" s="698">
        <f t="shared" si="0"/>
        <v>4</v>
      </c>
      <c r="C7" s="698" t="s">
        <v>30</v>
      </c>
      <c r="D7" s="699" t="s">
        <v>31</v>
      </c>
      <c r="E7" s="698" t="s">
        <v>10</v>
      </c>
      <c r="F7" s="705">
        <v>400000</v>
      </c>
      <c r="G7" s="705" t="s">
        <v>21</v>
      </c>
      <c r="H7" s="705" t="s">
        <v>21</v>
      </c>
      <c r="I7" s="698" t="s">
        <v>32</v>
      </c>
      <c r="J7" s="698" t="s">
        <v>33</v>
      </c>
    </row>
    <row r="8" ht="40.5" spans="1:10">
      <c r="A8" s="698"/>
      <c r="B8" s="698">
        <f t="shared" si="0"/>
        <v>5</v>
      </c>
      <c r="C8" s="698" t="s">
        <v>35</v>
      </c>
      <c r="D8" s="699" t="s">
        <v>36</v>
      </c>
      <c r="E8" s="698" t="s">
        <v>10</v>
      </c>
      <c r="F8" s="706">
        <v>560000</v>
      </c>
      <c r="G8" s="698" t="s">
        <v>21</v>
      </c>
      <c r="H8" s="698" t="s">
        <v>21</v>
      </c>
      <c r="I8" s="698" t="s">
        <v>37</v>
      </c>
      <c r="J8" s="698" t="s">
        <v>38</v>
      </c>
    </row>
    <row r="9" ht="54" spans="1:10">
      <c r="A9" s="698"/>
      <c r="B9" s="698">
        <f t="shared" si="0"/>
        <v>6</v>
      </c>
      <c r="C9" s="698" t="s">
        <v>39</v>
      </c>
      <c r="D9" s="699" t="s">
        <v>40</v>
      </c>
      <c r="E9" s="698" t="s">
        <v>10</v>
      </c>
      <c r="F9" s="707" t="s">
        <v>21</v>
      </c>
      <c r="G9" s="708" t="s">
        <v>41</v>
      </c>
      <c r="H9" s="708" t="s">
        <v>42</v>
      </c>
      <c r="I9" s="698" t="s">
        <v>1240</v>
      </c>
      <c r="J9" s="702" t="s">
        <v>44</v>
      </c>
    </row>
    <row r="10" ht="27" spans="1:10">
      <c r="A10" s="698"/>
      <c r="B10" s="698">
        <f t="shared" si="0"/>
        <v>7</v>
      </c>
      <c r="C10" s="698"/>
      <c r="D10" s="699" t="s">
        <v>45</v>
      </c>
      <c r="E10" s="698" t="s">
        <v>10</v>
      </c>
      <c r="F10" s="707">
        <v>59675</v>
      </c>
      <c r="G10" s="706">
        <v>2021.1</v>
      </c>
      <c r="H10" s="698">
        <v>2023.12</v>
      </c>
      <c r="I10" s="698" t="s">
        <v>46</v>
      </c>
      <c r="J10" s="698" t="s">
        <v>47</v>
      </c>
    </row>
    <row r="11" ht="27" spans="1:10">
      <c r="A11" s="698"/>
      <c r="B11" s="698">
        <f t="shared" si="0"/>
        <v>8</v>
      </c>
      <c r="C11" s="698"/>
      <c r="D11" s="699" t="s">
        <v>50</v>
      </c>
      <c r="E11" s="698" t="s">
        <v>10</v>
      </c>
      <c r="F11" s="707">
        <v>40000</v>
      </c>
      <c r="G11" s="708" t="s">
        <v>51</v>
      </c>
      <c r="H11" s="708" t="s">
        <v>52</v>
      </c>
      <c r="I11" s="698" t="s">
        <v>53</v>
      </c>
      <c r="J11" s="698" t="s">
        <v>54</v>
      </c>
    </row>
    <row r="12" ht="27" spans="1:10">
      <c r="A12" s="698"/>
      <c r="B12" s="698">
        <f t="shared" si="0"/>
        <v>9</v>
      </c>
      <c r="C12" s="698" t="s">
        <v>55</v>
      </c>
      <c r="D12" s="699" t="s">
        <v>56</v>
      </c>
      <c r="E12" s="698" t="s">
        <v>10</v>
      </c>
      <c r="F12" s="707">
        <v>46000</v>
      </c>
      <c r="G12" s="708" t="s">
        <v>57</v>
      </c>
      <c r="H12" s="709">
        <v>2022.6</v>
      </c>
      <c r="I12" s="698" t="s">
        <v>58</v>
      </c>
      <c r="J12" s="698" t="s">
        <v>59</v>
      </c>
    </row>
    <row r="13" ht="40.5" spans="1:10">
      <c r="A13" s="698"/>
      <c r="B13" s="698">
        <f t="shared" si="0"/>
        <v>10</v>
      </c>
      <c r="C13" s="698"/>
      <c r="D13" s="699" t="s">
        <v>60</v>
      </c>
      <c r="E13" s="698" t="s">
        <v>10</v>
      </c>
      <c r="F13" s="707">
        <v>6700</v>
      </c>
      <c r="G13" s="708" t="s">
        <v>61</v>
      </c>
      <c r="H13" s="708" t="s">
        <v>62</v>
      </c>
      <c r="I13" s="698" t="s">
        <v>1242</v>
      </c>
      <c r="J13" s="698" t="s">
        <v>54</v>
      </c>
    </row>
    <row r="14" ht="27" spans="1:10">
      <c r="A14" s="698"/>
      <c r="B14" s="698">
        <f t="shared" si="0"/>
        <v>11</v>
      </c>
      <c r="C14" s="698"/>
      <c r="D14" s="699" t="s">
        <v>64</v>
      </c>
      <c r="E14" s="698" t="s">
        <v>10</v>
      </c>
      <c r="F14" s="707" t="s">
        <v>21</v>
      </c>
      <c r="G14" s="708" t="s">
        <v>65</v>
      </c>
      <c r="H14" s="708" t="s">
        <v>66</v>
      </c>
      <c r="I14" s="698" t="s">
        <v>53</v>
      </c>
      <c r="J14" s="698" t="s">
        <v>54</v>
      </c>
    </row>
    <row r="15" ht="27" spans="1:10">
      <c r="A15" s="698"/>
      <c r="B15" s="698">
        <f t="shared" si="0"/>
        <v>12</v>
      </c>
      <c r="C15" s="698"/>
      <c r="D15" s="699" t="s">
        <v>67</v>
      </c>
      <c r="E15" s="698" t="s">
        <v>10</v>
      </c>
      <c r="F15" s="707">
        <v>15700</v>
      </c>
      <c r="G15" s="708" t="s">
        <v>68</v>
      </c>
      <c r="H15" s="708" t="s">
        <v>62</v>
      </c>
      <c r="I15" s="698" t="s">
        <v>1243</v>
      </c>
      <c r="J15" s="698" t="s">
        <v>54</v>
      </c>
    </row>
    <row r="16" ht="40.5" spans="1:10">
      <c r="A16" s="698"/>
      <c r="B16" s="698">
        <f t="shared" si="0"/>
        <v>13</v>
      </c>
      <c r="C16" s="698" t="s">
        <v>70</v>
      </c>
      <c r="D16" s="699" t="s">
        <v>71</v>
      </c>
      <c r="E16" s="698" t="s">
        <v>10</v>
      </c>
      <c r="F16" s="707">
        <v>23000</v>
      </c>
      <c r="G16" s="708" t="s">
        <v>72</v>
      </c>
      <c r="H16" s="708" t="s">
        <v>66</v>
      </c>
      <c r="I16" s="698" t="s">
        <v>1244</v>
      </c>
      <c r="J16" s="698" t="s">
        <v>54</v>
      </c>
    </row>
    <row r="17" ht="27" spans="1:10">
      <c r="A17" s="698"/>
      <c r="B17" s="698">
        <f t="shared" si="0"/>
        <v>14</v>
      </c>
      <c r="C17" s="698"/>
      <c r="D17" s="699" t="s">
        <v>80</v>
      </c>
      <c r="E17" s="698" t="s">
        <v>10</v>
      </c>
      <c r="F17" s="710" t="s">
        <v>21</v>
      </c>
      <c r="G17" s="710" t="s">
        <v>21</v>
      </c>
      <c r="H17" s="711" t="s">
        <v>21</v>
      </c>
      <c r="I17" s="698" t="s">
        <v>81</v>
      </c>
      <c r="J17" s="698" t="s">
        <v>23</v>
      </c>
    </row>
    <row r="18" ht="27" spans="1:10">
      <c r="A18" s="698"/>
      <c r="B18" s="698">
        <f t="shared" si="0"/>
        <v>15</v>
      </c>
      <c r="C18" s="698"/>
      <c r="D18" s="699" t="s">
        <v>82</v>
      </c>
      <c r="E18" s="698" t="s">
        <v>10</v>
      </c>
      <c r="F18" s="707" t="s">
        <v>21</v>
      </c>
      <c r="G18" s="710" t="s">
        <v>21</v>
      </c>
      <c r="H18" s="711" t="s">
        <v>21</v>
      </c>
      <c r="I18" s="698" t="s">
        <v>83</v>
      </c>
      <c r="J18" s="698" t="s">
        <v>47</v>
      </c>
    </row>
    <row r="19" ht="27" spans="1:10">
      <c r="A19" s="698"/>
      <c r="B19" s="698">
        <f t="shared" si="0"/>
        <v>16</v>
      </c>
      <c r="C19" s="698"/>
      <c r="D19" s="699" t="s">
        <v>84</v>
      </c>
      <c r="E19" s="698" t="s">
        <v>85</v>
      </c>
      <c r="F19" s="706">
        <v>94000</v>
      </c>
      <c r="G19" s="706">
        <v>2020.1</v>
      </c>
      <c r="H19" s="712" t="s">
        <v>1127</v>
      </c>
      <c r="I19" s="698" t="s">
        <v>87</v>
      </c>
      <c r="J19" s="698" t="s">
        <v>38</v>
      </c>
    </row>
    <row r="20" ht="27" spans="1:10">
      <c r="A20" s="698"/>
      <c r="B20" s="698">
        <f t="shared" si="0"/>
        <v>17</v>
      </c>
      <c r="C20" s="698"/>
      <c r="D20" s="699" t="s">
        <v>88</v>
      </c>
      <c r="E20" s="698" t="s">
        <v>85</v>
      </c>
      <c r="F20" s="707">
        <v>34000</v>
      </c>
      <c r="G20" s="707">
        <v>2015.7</v>
      </c>
      <c r="H20" s="706">
        <v>2021.6</v>
      </c>
      <c r="I20" s="698" t="s">
        <v>89</v>
      </c>
      <c r="J20" s="698" t="s">
        <v>59</v>
      </c>
    </row>
    <row r="21" ht="27" spans="1:10">
      <c r="A21" s="698"/>
      <c r="B21" s="698">
        <f t="shared" si="0"/>
        <v>18</v>
      </c>
      <c r="C21" s="698"/>
      <c r="D21" s="699" t="s">
        <v>90</v>
      </c>
      <c r="E21" s="698" t="s">
        <v>85</v>
      </c>
      <c r="F21" s="707">
        <v>97900</v>
      </c>
      <c r="G21" s="708" t="s">
        <v>91</v>
      </c>
      <c r="H21" s="708" t="s">
        <v>92</v>
      </c>
      <c r="I21" s="698" t="s">
        <v>93</v>
      </c>
      <c r="J21" s="698" t="s">
        <v>38</v>
      </c>
    </row>
    <row r="22" ht="40.5" spans="1:10">
      <c r="A22" s="698"/>
      <c r="B22" s="698">
        <f t="shared" si="0"/>
        <v>19</v>
      </c>
      <c r="C22" s="698"/>
      <c r="D22" s="699" t="s">
        <v>95</v>
      </c>
      <c r="E22" s="698" t="s">
        <v>10</v>
      </c>
      <c r="F22" s="707">
        <v>100</v>
      </c>
      <c r="G22" s="710" t="s">
        <v>21</v>
      </c>
      <c r="H22" s="711" t="s">
        <v>21</v>
      </c>
      <c r="I22" s="698" t="s">
        <v>1246</v>
      </c>
      <c r="J22" s="698" t="s">
        <v>23</v>
      </c>
    </row>
    <row r="23" ht="27" spans="1:10">
      <c r="A23" s="698"/>
      <c r="B23" s="698">
        <f t="shared" si="0"/>
        <v>20</v>
      </c>
      <c r="C23" s="698" t="s">
        <v>97</v>
      </c>
      <c r="D23" s="699" t="s">
        <v>98</v>
      </c>
      <c r="E23" s="698" t="s">
        <v>10</v>
      </c>
      <c r="F23" s="707">
        <v>35000</v>
      </c>
      <c r="G23" s="713">
        <v>2022</v>
      </c>
      <c r="H23" s="711" t="s">
        <v>99</v>
      </c>
      <c r="I23" s="698" t="s">
        <v>100</v>
      </c>
      <c r="J23" s="698" t="s">
        <v>47</v>
      </c>
    </row>
    <row r="24" spans="1:10">
      <c r="A24" s="698"/>
      <c r="B24" s="698">
        <f t="shared" si="0"/>
        <v>21</v>
      </c>
      <c r="C24" s="698" t="s">
        <v>103</v>
      </c>
      <c r="D24" s="699" t="s">
        <v>107</v>
      </c>
      <c r="E24" s="698" t="s">
        <v>11</v>
      </c>
      <c r="F24" s="698" t="s">
        <v>21</v>
      </c>
      <c r="G24" s="698" t="s">
        <v>21</v>
      </c>
      <c r="H24" s="698" t="s">
        <v>21</v>
      </c>
      <c r="I24" s="698" t="s">
        <v>59</v>
      </c>
      <c r="J24" s="698" t="s">
        <v>59</v>
      </c>
    </row>
    <row r="25" spans="1:10">
      <c r="A25" s="698"/>
      <c r="B25" s="698">
        <f t="shared" si="0"/>
        <v>22</v>
      </c>
      <c r="C25" s="698"/>
      <c r="D25" s="699" t="s">
        <v>108</v>
      </c>
      <c r="E25" s="698" t="s">
        <v>11</v>
      </c>
      <c r="F25" s="698" t="s">
        <v>21</v>
      </c>
      <c r="G25" s="698" t="s">
        <v>21</v>
      </c>
      <c r="H25" s="698" t="s">
        <v>21</v>
      </c>
      <c r="I25" s="698" t="s">
        <v>47</v>
      </c>
      <c r="J25" s="698" t="s">
        <v>47</v>
      </c>
    </row>
    <row r="26" spans="1:10">
      <c r="A26" s="698"/>
      <c r="B26" s="698">
        <f t="shared" si="0"/>
        <v>23</v>
      </c>
      <c r="C26" s="698"/>
      <c r="D26" s="699" t="s">
        <v>113</v>
      </c>
      <c r="E26" s="698" t="s">
        <v>11</v>
      </c>
      <c r="F26" s="698" t="s">
        <v>21</v>
      </c>
      <c r="G26" s="698" t="s">
        <v>21</v>
      </c>
      <c r="H26" s="698" t="s">
        <v>21</v>
      </c>
      <c r="I26" s="698" t="s">
        <v>114</v>
      </c>
      <c r="J26" s="698" t="s">
        <v>23</v>
      </c>
    </row>
    <row r="27" ht="27" spans="1:10">
      <c r="A27" s="698"/>
      <c r="B27" s="698">
        <f t="shared" si="0"/>
        <v>24</v>
      </c>
      <c r="C27" s="698"/>
      <c r="D27" s="699" t="s">
        <v>115</v>
      </c>
      <c r="E27" s="698" t="s">
        <v>85</v>
      </c>
      <c r="F27" s="698" t="s">
        <v>21</v>
      </c>
      <c r="G27" s="698" t="s">
        <v>21</v>
      </c>
      <c r="H27" s="698" t="s">
        <v>21</v>
      </c>
      <c r="I27" s="698" t="s">
        <v>116</v>
      </c>
      <c r="J27" s="698" t="s">
        <v>117</v>
      </c>
    </row>
    <row r="28" ht="40.5" spans="1:10">
      <c r="A28" s="698"/>
      <c r="B28" s="698">
        <f t="shared" si="0"/>
        <v>25</v>
      </c>
      <c r="C28" s="698"/>
      <c r="D28" s="699" t="s">
        <v>118</v>
      </c>
      <c r="E28" s="698" t="s">
        <v>11</v>
      </c>
      <c r="F28" s="705" t="s">
        <v>21</v>
      </c>
      <c r="G28" s="705" t="s">
        <v>21</v>
      </c>
      <c r="H28" s="705" t="s">
        <v>21</v>
      </c>
      <c r="I28" s="698" t="s">
        <v>34</v>
      </c>
      <c r="J28" s="698" t="s">
        <v>34</v>
      </c>
    </row>
    <row r="29" ht="27" spans="1:10">
      <c r="A29" s="698"/>
      <c r="B29" s="698">
        <f t="shared" si="0"/>
        <v>26</v>
      </c>
      <c r="C29" s="698" t="s">
        <v>119</v>
      </c>
      <c r="D29" s="699" t="s">
        <v>120</v>
      </c>
      <c r="E29" s="698" t="s">
        <v>11</v>
      </c>
      <c r="F29" s="698" t="s">
        <v>21</v>
      </c>
      <c r="G29" s="698" t="s">
        <v>21</v>
      </c>
      <c r="H29" s="698" t="s">
        <v>21</v>
      </c>
      <c r="I29" s="698" t="s">
        <v>121</v>
      </c>
      <c r="J29" s="698" t="s">
        <v>121</v>
      </c>
    </row>
    <row r="30" spans="1:10">
      <c r="A30" s="698"/>
      <c r="B30" s="698">
        <f t="shared" si="0"/>
        <v>27</v>
      </c>
      <c r="C30" s="698"/>
      <c r="D30" s="699" t="s">
        <v>122</v>
      </c>
      <c r="E30" s="698" t="s">
        <v>11</v>
      </c>
      <c r="F30" s="698" t="s">
        <v>21</v>
      </c>
      <c r="G30" s="698" t="s">
        <v>21</v>
      </c>
      <c r="H30" s="698" t="s">
        <v>21</v>
      </c>
      <c r="I30" s="698" t="s">
        <v>114</v>
      </c>
      <c r="J30" s="698" t="s">
        <v>23</v>
      </c>
    </row>
    <row r="31" spans="1:10">
      <c r="A31" s="698"/>
      <c r="B31" s="698">
        <f t="shared" si="0"/>
        <v>28</v>
      </c>
      <c r="C31" s="698"/>
      <c r="D31" s="699" t="s">
        <v>123</v>
      </c>
      <c r="E31" s="698" t="s">
        <v>10</v>
      </c>
      <c r="F31" s="698" t="s">
        <v>21</v>
      </c>
      <c r="G31" s="698" t="s">
        <v>21</v>
      </c>
      <c r="H31" s="698" t="s">
        <v>21</v>
      </c>
      <c r="I31" s="698" t="s">
        <v>121</v>
      </c>
      <c r="J31" s="698" t="s">
        <v>121</v>
      </c>
    </row>
    <row r="32" ht="40.5" spans="1:10">
      <c r="A32" s="698"/>
      <c r="B32" s="698">
        <f t="shared" si="0"/>
        <v>29</v>
      </c>
      <c r="C32" s="698"/>
      <c r="D32" s="699" t="s">
        <v>124</v>
      </c>
      <c r="E32" s="698" t="s">
        <v>11</v>
      </c>
      <c r="F32" s="698" t="s">
        <v>21</v>
      </c>
      <c r="G32" s="698" t="s">
        <v>21</v>
      </c>
      <c r="H32" s="698" t="s">
        <v>21</v>
      </c>
      <c r="I32" s="698" t="s">
        <v>125</v>
      </c>
      <c r="J32" s="698" t="s">
        <v>125</v>
      </c>
    </row>
    <row r="33" spans="1:10">
      <c r="A33" s="698"/>
      <c r="B33" s="698">
        <f t="shared" si="0"/>
        <v>30</v>
      </c>
      <c r="C33" s="698"/>
      <c r="D33" s="699" t="s">
        <v>126</v>
      </c>
      <c r="E33" s="698" t="s">
        <v>11</v>
      </c>
      <c r="F33" s="698" t="s">
        <v>21</v>
      </c>
      <c r="G33" s="698" t="s">
        <v>21</v>
      </c>
      <c r="H33" s="698" t="s">
        <v>21</v>
      </c>
      <c r="I33" s="698" t="s">
        <v>54</v>
      </c>
      <c r="J33" s="698" t="s">
        <v>54</v>
      </c>
    </row>
    <row r="34" spans="1:10">
      <c r="A34" s="698"/>
      <c r="B34" s="698">
        <f t="shared" si="0"/>
        <v>31</v>
      </c>
      <c r="C34" s="698"/>
      <c r="D34" s="699" t="s">
        <v>127</v>
      </c>
      <c r="E34" s="698" t="s">
        <v>11</v>
      </c>
      <c r="F34" s="698" t="s">
        <v>21</v>
      </c>
      <c r="G34" s="698" t="s">
        <v>21</v>
      </c>
      <c r="H34" s="698" t="s">
        <v>21</v>
      </c>
      <c r="I34" s="698" t="s">
        <v>54</v>
      </c>
      <c r="J34" s="698" t="s">
        <v>54</v>
      </c>
    </row>
    <row r="35" ht="27" spans="1:10">
      <c r="A35" s="698"/>
      <c r="B35" s="698">
        <f t="shared" si="0"/>
        <v>32</v>
      </c>
      <c r="C35" s="698"/>
      <c r="D35" s="699" t="s">
        <v>128</v>
      </c>
      <c r="E35" s="698" t="s">
        <v>11</v>
      </c>
      <c r="F35" s="698" t="s">
        <v>21</v>
      </c>
      <c r="G35" s="698" t="s">
        <v>21</v>
      </c>
      <c r="H35" s="698" t="s">
        <v>21</v>
      </c>
      <c r="I35" s="698" t="s">
        <v>54</v>
      </c>
      <c r="J35" s="698" t="s">
        <v>54</v>
      </c>
    </row>
    <row r="36" ht="40.5" spans="1:10">
      <c r="A36" s="698"/>
      <c r="B36" s="698">
        <f t="shared" si="0"/>
        <v>33</v>
      </c>
      <c r="C36" s="698" t="s">
        <v>129</v>
      </c>
      <c r="D36" s="699" t="s">
        <v>130</v>
      </c>
      <c r="E36" s="698" t="s">
        <v>10</v>
      </c>
      <c r="F36" s="706">
        <v>5400</v>
      </c>
      <c r="G36" s="714">
        <v>2021.6</v>
      </c>
      <c r="H36" s="711" t="s">
        <v>1250</v>
      </c>
      <c r="I36" s="698" t="s">
        <v>34</v>
      </c>
      <c r="J36" s="698" t="s">
        <v>34</v>
      </c>
    </row>
    <row r="37" ht="27" spans="1:10">
      <c r="A37" s="698"/>
      <c r="B37" s="698">
        <f t="shared" si="0"/>
        <v>34</v>
      </c>
      <c r="C37" s="698" t="s">
        <v>131</v>
      </c>
      <c r="D37" s="699" t="s">
        <v>132</v>
      </c>
      <c r="E37" s="698" t="s">
        <v>11</v>
      </c>
      <c r="F37" s="700">
        <v>250000</v>
      </c>
      <c r="G37" s="700" t="s">
        <v>21</v>
      </c>
      <c r="H37" s="701" t="s">
        <v>21</v>
      </c>
      <c r="I37" s="698" t="s">
        <v>133</v>
      </c>
      <c r="J37" s="698" t="s">
        <v>134</v>
      </c>
    </row>
    <row r="38" ht="40.5" spans="1:10">
      <c r="A38" s="698"/>
      <c r="B38" s="698">
        <f t="shared" si="0"/>
        <v>35</v>
      </c>
      <c r="C38" s="698" t="s">
        <v>135</v>
      </c>
      <c r="D38" s="699" t="s">
        <v>136</v>
      </c>
      <c r="E38" s="698" t="s">
        <v>10</v>
      </c>
      <c r="F38" s="706">
        <v>226116</v>
      </c>
      <c r="G38" s="698">
        <v>2020.12</v>
      </c>
      <c r="H38" s="698">
        <v>2022.8</v>
      </c>
      <c r="I38" s="698" t="s">
        <v>137</v>
      </c>
      <c r="J38" s="698" t="s">
        <v>121</v>
      </c>
    </row>
    <row r="39" ht="40.5" spans="1:10">
      <c r="A39" s="698"/>
      <c r="B39" s="698">
        <f t="shared" si="0"/>
        <v>36</v>
      </c>
      <c r="C39" s="698" t="s">
        <v>138</v>
      </c>
      <c r="D39" s="699" t="s">
        <v>139</v>
      </c>
      <c r="E39" s="698" t="s">
        <v>10</v>
      </c>
      <c r="F39" s="706">
        <v>214303.62</v>
      </c>
      <c r="G39" s="698">
        <v>2020.12</v>
      </c>
      <c r="H39" s="698">
        <v>2022.8</v>
      </c>
      <c r="I39" s="698" t="s">
        <v>137</v>
      </c>
      <c r="J39" s="698" t="s">
        <v>121</v>
      </c>
    </row>
    <row r="40" ht="54" spans="1:10">
      <c r="A40" s="698"/>
      <c r="B40" s="698">
        <f t="shared" si="0"/>
        <v>37</v>
      </c>
      <c r="C40" s="698" t="s">
        <v>140</v>
      </c>
      <c r="D40" s="699" t="s">
        <v>141</v>
      </c>
      <c r="E40" s="698" t="s">
        <v>10</v>
      </c>
      <c r="F40" s="706">
        <v>144310</v>
      </c>
      <c r="G40" s="698">
        <v>2020.12</v>
      </c>
      <c r="H40" s="698">
        <v>2022.8</v>
      </c>
      <c r="I40" s="698" t="s">
        <v>137</v>
      </c>
      <c r="J40" s="698" t="s">
        <v>121</v>
      </c>
    </row>
    <row r="41" ht="40.5" spans="1:10">
      <c r="A41" s="698"/>
      <c r="B41" s="698">
        <f t="shared" si="0"/>
        <v>38</v>
      </c>
      <c r="C41" s="698" t="s">
        <v>142</v>
      </c>
      <c r="D41" s="699" t="s">
        <v>143</v>
      </c>
      <c r="E41" s="698" t="s">
        <v>11</v>
      </c>
      <c r="F41" s="705">
        <v>200000</v>
      </c>
      <c r="G41" s="698" t="s">
        <v>21</v>
      </c>
      <c r="H41" s="698" t="s">
        <v>21</v>
      </c>
      <c r="I41" s="698" t="s">
        <v>21</v>
      </c>
      <c r="J41" s="698" t="s">
        <v>144</v>
      </c>
    </row>
    <row r="42" ht="40.5" spans="1:10">
      <c r="A42" s="698"/>
      <c r="B42" s="698">
        <f t="shared" si="0"/>
        <v>39</v>
      </c>
      <c r="C42" s="698" t="s">
        <v>146</v>
      </c>
      <c r="D42" s="699" t="s">
        <v>21</v>
      </c>
      <c r="E42" s="698" t="s">
        <v>11</v>
      </c>
      <c r="F42" s="698" t="s">
        <v>21</v>
      </c>
      <c r="G42" s="698" t="s">
        <v>21</v>
      </c>
      <c r="H42" s="698" t="s">
        <v>21</v>
      </c>
      <c r="I42" s="698" t="s">
        <v>21</v>
      </c>
      <c r="J42" s="698" t="s">
        <v>144</v>
      </c>
    </row>
    <row r="43" ht="27" spans="1:10">
      <c r="A43" s="698"/>
      <c r="B43" s="698">
        <f t="shared" si="0"/>
        <v>40</v>
      </c>
      <c r="C43" s="698" t="s">
        <v>147</v>
      </c>
      <c r="D43" s="699" t="s">
        <v>148</v>
      </c>
      <c r="E43" s="698" t="s">
        <v>10</v>
      </c>
      <c r="F43" s="707">
        <v>27247</v>
      </c>
      <c r="G43" s="698">
        <v>2021.1</v>
      </c>
      <c r="H43" s="698">
        <v>2022.12</v>
      </c>
      <c r="I43" s="698" t="s">
        <v>149</v>
      </c>
      <c r="J43" s="698" t="s">
        <v>34</v>
      </c>
    </row>
    <row r="44" ht="27" spans="1:10">
      <c r="A44" s="698" t="s">
        <v>150</v>
      </c>
      <c r="B44" s="698">
        <f t="shared" si="0"/>
        <v>41</v>
      </c>
      <c r="C44" s="698" t="s">
        <v>151</v>
      </c>
      <c r="D44" s="699" t="s">
        <v>152</v>
      </c>
      <c r="E44" s="698" t="s">
        <v>11</v>
      </c>
      <c r="F44" s="704">
        <v>25400</v>
      </c>
      <c r="G44" s="714" t="s">
        <v>21</v>
      </c>
      <c r="H44" s="711" t="s">
        <v>21</v>
      </c>
      <c r="I44" s="715" t="s">
        <v>153</v>
      </c>
      <c r="J44" s="698" t="s">
        <v>1251</v>
      </c>
    </row>
    <row r="45" ht="27" spans="1:10">
      <c r="A45" s="698"/>
      <c r="B45" s="698">
        <f t="shared" si="0"/>
        <v>42</v>
      </c>
      <c r="C45" s="698" t="s">
        <v>154</v>
      </c>
      <c r="D45" s="699" t="s">
        <v>155</v>
      </c>
      <c r="E45" s="698" t="s">
        <v>11</v>
      </c>
      <c r="F45" s="702">
        <v>220500</v>
      </c>
      <c r="G45" s="714" t="s">
        <v>21</v>
      </c>
      <c r="H45" s="711" t="s">
        <v>21</v>
      </c>
      <c r="I45" s="715" t="s">
        <v>153</v>
      </c>
      <c r="J45" s="698" t="s">
        <v>1253</v>
      </c>
    </row>
    <row r="46" ht="27" spans="1:10">
      <c r="A46" s="698"/>
      <c r="B46" s="698">
        <f t="shared" si="0"/>
        <v>43</v>
      </c>
      <c r="C46" s="698" t="s">
        <v>157</v>
      </c>
      <c r="D46" s="699" t="s">
        <v>158</v>
      </c>
      <c r="E46" s="698" t="s">
        <v>11</v>
      </c>
      <c r="F46" s="705">
        <v>402000</v>
      </c>
      <c r="G46" s="698" t="s">
        <v>21</v>
      </c>
      <c r="H46" s="698" t="s">
        <v>21</v>
      </c>
      <c r="I46" s="705" t="s">
        <v>153</v>
      </c>
      <c r="J46" s="698" t="s">
        <v>156</v>
      </c>
    </row>
    <row r="47" ht="27" spans="1:10">
      <c r="A47" s="698"/>
      <c r="B47" s="698">
        <f t="shared" si="0"/>
        <v>44</v>
      </c>
      <c r="C47" s="698" t="s">
        <v>159</v>
      </c>
      <c r="D47" s="699" t="s">
        <v>160</v>
      </c>
      <c r="E47" s="698" t="s">
        <v>10</v>
      </c>
      <c r="F47" s="698">
        <v>45900</v>
      </c>
      <c r="G47" s="698">
        <v>2021</v>
      </c>
      <c r="H47" s="698">
        <v>2023</v>
      </c>
      <c r="I47" s="716" t="s">
        <v>161</v>
      </c>
      <c r="J47" s="698" t="s">
        <v>47</v>
      </c>
    </row>
    <row r="48" ht="27" spans="1:10">
      <c r="A48" s="698"/>
      <c r="B48" s="698">
        <f t="shared" si="0"/>
        <v>45</v>
      </c>
      <c r="C48" s="698" t="s">
        <v>163</v>
      </c>
      <c r="D48" s="699" t="s">
        <v>164</v>
      </c>
      <c r="E48" s="698" t="s">
        <v>10</v>
      </c>
      <c r="F48" s="698">
        <v>15757</v>
      </c>
      <c r="G48" s="698">
        <v>2022</v>
      </c>
      <c r="H48" s="698">
        <v>2024</v>
      </c>
      <c r="I48" s="716" t="s">
        <v>219</v>
      </c>
      <c r="J48" s="698" t="s">
        <v>110</v>
      </c>
    </row>
    <row r="49" ht="27" spans="1:10">
      <c r="A49" s="698"/>
      <c r="B49" s="698">
        <f t="shared" si="0"/>
        <v>46</v>
      </c>
      <c r="C49" s="698" t="s">
        <v>168</v>
      </c>
      <c r="D49" s="699" t="s">
        <v>169</v>
      </c>
      <c r="E49" s="698" t="s">
        <v>10</v>
      </c>
      <c r="F49" s="707">
        <v>28000</v>
      </c>
      <c r="G49" s="709">
        <v>2020.12</v>
      </c>
      <c r="H49" s="709">
        <v>2022.12</v>
      </c>
      <c r="I49" s="698" t="s">
        <v>170</v>
      </c>
      <c r="J49" s="698" t="s">
        <v>47</v>
      </c>
    </row>
    <row r="50" ht="54" spans="1:10">
      <c r="A50" s="698"/>
      <c r="B50" s="698">
        <f t="shared" si="0"/>
        <v>47</v>
      </c>
      <c r="C50" s="698" t="s">
        <v>1171</v>
      </c>
      <c r="D50" s="699" t="s">
        <v>1172</v>
      </c>
      <c r="E50" s="698" t="s">
        <v>10</v>
      </c>
      <c r="F50" s="705">
        <v>72800</v>
      </c>
      <c r="G50" s="698">
        <v>2021</v>
      </c>
      <c r="H50" s="698">
        <v>2023</v>
      </c>
      <c r="I50" s="698" t="s">
        <v>1173</v>
      </c>
      <c r="J50" s="698" t="s">
        <v>1254</v>
      </c>
    </row>
    <row r="51" spans="1:10">
      <c r="A51" s="698"/>
      <c r="B51" s="698">
        <f t="shared" si="0"/>
        <v>48</v>
      </c>
      <c r="C51" s="698" t="s">
        <v>171</v>
      </c>
      <c r="D51" s="699" t="s">
        <v>172</v>
      </c>
      <c r="E51" s="698" t="s">
        <v>11</v>
      </c>
      <c r="F51" s="698" t="s">
        <v>21</v>
      </c>
      <c r="G51" s="698" t="s">
        <v>21</v>
      </c>
      <c r="H51" s="698" t="s">
        <v>21</v>
      </c>
      <c r="I51" s="698" t="s">
        <v>21</v>
      </c>
      <c r="J51" s="698" t="s">
        <v>47</v>
      </c>
    </row>
    <row r="52" spans="1:10">
      <c r="A52" s="698"/>
      <c r="B52" s="698">
        <f t="shared" si="0"/>
        <v>49</v>
      </c>
      <c r="C52" s="698" t="s">
        <v>175</v>
      </c>
      <c r="D52" s="699" t="s">
        <v>176</v>
      </c>
      <c r="E52" s="698" t="s">
        <v>11</v>
      </c>
      <c r="F52" s="698" t="s">
        <v>21</v>
      </c>
      <c r="G52" s="698" t="s">
        <v>21</v>
      </c>
      <c r="H52" s="698" t="s">
        <v>21</v>
      </c>
      <c r="I52" s="698" t="s">
        <v>21</v>
      </c>
      <c r="J52" s="698" t="s">
        <v>59</v>
      </c>
    </row>
    <row r="53" spans="1:10">
      <c r="A53" s="698"/>
      <c r="B53" s="698">
        <f t="shared" si="0"/>
        <v>50</v>
      </c>
      <c r="C53" s="698" t="s">
        <v>180</v>
      </c>
      <c r="D53" s="699" t="s">
        <v>181</v>
      </c>
      <c r="E53" s="698" t="s">
        <v>10</v>
      </c>
      <c r="F53" s="698" t="s">
        <v>21</v>
      </c>
      <c r="G53" s="698" t="s">
        <v>21</v>
      </c>
      <c r="H53" s="698" t="s">
        <v>21</v>
      </c>
      <c r="I53" s="698" t="s">
        <v>21</v>
      </c>
      <c r="J53" s="698" t="s">
        <v>59</v>
      </c>
    </row>
    <row r="54" ht="26.25" customHeight="1" spans="1:10">
      <c r="A54" s="698"/>
      <c r="B54" s="698">
        <f t="shared" si="0"/>
        <v>51</v>
      </c>
      <c r="C54" s="698" t="s">
        <v>336</v>
      </c>
      <c r="D54" s="699" t="s">
        <v>1174</v>
      </c>
      <c r="E54" s="698" t="s">
        <v>10</v>
      </c>
      <c r="F54" s="705">
        <v>49000</v>
      </c>
      <c r="G54" s="698">
        <v>2021</v>
      </c>
      <c r="H54" s="698">
        <v>2023</v>
      </c>
      <c r="I54" s="715" t="s">
        <v>1175</v>
      </c>
      <c r="J54" s="698" t="s">
        <v>59</v>
      </c>
    </row>
    <row r="55" ht="27" spans="1:10">
      <c r="A55" s="698"/>
      <c r="B55" s="698">
        <f t="shared" si="0"/>
        <v>52</v>
      </c>
      <c r="C55" s="698" t="s">
        <v>295</v>
      </c>
      <c r="D55" s="699" t="s">
        <v>296</v>
      </c>
      <c r="E55" s="698" t="s">
        <v>11</v>
      </c>
      <c r="F55" s="706" t="s">
        <v>21</v>
      </c>
      <c r="G55" s="698">
        <v>2021</v>
      </c>
      <c r="H55" s="698">
        <v>2023</v>
      </c>
      <c r="I55" s="698" t="s">
        <v>297</v>
      </c>
      <c r="J55" s="709" t="s">
        <v>47</v>
      </c>
    </row>
    <row r="56" ht="27" spans="1:10">
      <c r="A56" s="698"/>
      <c r="B56" s="698">
        <f t="shared" si="0"/>
        <v>53</v>
      </c>
      <c r="C56" s="698" t="s">
        <v>298</v>
      </c>
      <c r="D56" s="699" t="s">
        <v>299</v>
      </c>
      <c r="E56" s="698" t="s">
        <v>11</v>
      </c>
      <c r="F56" s="706" t="s">
        <v>21</v>
      </c>
      <c r="G56" s="698">
        <v>2022</v>
      </c>
      <c r="H56" s="698">
        <v>2024</v>
      </c>
      <c r="I56" s="698" t="s">
        <v>300</v>
      </c>
      <c r="J56" s="709" t="s">
        <v>59</v>
      </c>
    </row>
    <row r="57" ht="27" spans="1:10">
      <c r="A57" s="698"/>
      <c r="B57" s="698">
        <f t="shared" si="0"/>
        <v>54</v>
      </c>
      <c r="C57" s="698" t="s">
        <v>302</v>
      </c>
      <c r="D57" s="699" t="s">
        <v>303</v>
      </c>
      <c r="E57" s="698" t="s">
        <v>11</v>
      </c>
      <c r="F57" s="706" t="s">
        <v>21</v>
      </c>
      <c r="G57" s="698">
        <v>2022</v>
      </c>
      <c r="H57" s="698">
        <v>2024</v>
      </c>
      <c r="I57" s="698" t="s">
        <v>300</v>
      </c>
      <c r="J57" s="709" t="s">
        <v>59</v>
      </c>
    </row>
    <row r="58" ht="27" spans="1:10">
      <c r="A58" s="698"/>
      <c r="B58" s="698">
        <f t="shared" si="0"/>
        <v>55</v>
      </c>
      <c r="C58" s="698" t="s">
        <v>304</v>
      </c>
      <c r="D58" s="699" t="s">
        <v>299</v>
      </c>
      <c r="E58" s="698" t="s">
        <v>11</v>
      </c>
      <c r="F58" s="706" t="s">
        <v>21</v>
      </c>
      <c r="G58" s="698">
        <v>2022</v>
      </c>
      <c r="H58" s="698">
        <v>2024</v>
      </c>
      <c r="I58" s="698" t="s">
        <v>300</v>
      </c>
      <c r="J58" s="709" t="s">
        <v>59</v>
      </c>
    </row>
    <row r="59" ht="27" spans="1:10">
      <c r="A59" s="698"/>
      <c r="B59" s="698">
        <f t="shared" si="0"/>
        <v>56</v>
      </c>
      <c r="C59" s="698" t="s">
        <v>307</v>
      </c>
      <c r="D59" s="699" t="s">
        <v>308</v>
      </c>
      <c r="E59" s="698" t="s">
        <v>11</v>
      </c>
      <c r="F59" s="706" t="s">
        <v>21</v>
      </c>
      <c r="G59" s="698">
        <v>2022</v>
      </c>
      <c r="H59" s="698">
        <v>2024</v>
      </c>
      <c r="I59" s="698" t="s">
        <v>300</v>
      </c>
      <c r="J59" s="709" t="s">
        <v>59</v>
      </c>
    </row>
    <row r="60" ht="27" spans="1:10">
      <c r="A60" s="698"/>
      <c r="B60" s="698">
        <f t="shared" si="0"/>
        <v>57</v>
      </c>
      <c r="C60" s="698" t="s">
        <v>309</v>
      </c>
      <c r="D60" s="699" t="s">
        <v>325</v>
      </c>
      <c r="E60" s="698" t="s">
        <v>11</v>
      </c>
      <c r="F60" s="706" t="s">
        <v>21</v>
      </c>
      <c r="G60" s="698">
        <v>2021</v>
      </c>
      <c r="H60" s="698">
        <v>2023</v>
      </c>
      <c r="I60" s="698" t="s">
        <v>311</v>
      </c>
      <c r="J60" s="709" t="s">
        <v>59</v>
      </c>
    </row>
    <row r="61" ht="40.5" spans="1:10">
      <c r="A61" s="698"/>
      <c r="B61" s="698">
        <f t="shared" si="0"/>
        <v>58</v>
      </c>
      <c r="C61" s="698" t="s">
        <v>1255</v>
      </c>
      <c r="D61" s="699" t="s">
        <v>1256</v>
      </c>
      <c r="E61" s="698" t="s">
        <v>85</v>
      </c>
      <c r="F61" s="706">
        <v>6060.77</v>
      </c>
      <c r="G61" s="709">
        <v>2020</v>
      </c>
      <c r="H61" s="709">
        <v>2021</v>
      </c>
      <c r="I61" s="709" t="s">
        <v>464</v>
      </c>
      <c r="J61" s="709" t="s">
        <v>47</v>
      </c>
    </row>
    <row r="62" ht="27" spans="1:10">
      <c r="A62" s="698"/>
      <c r="B62" s="698">
        <f t="shared" si="0"/>
        <v>59</v>
      </c>
      <c r="C62" s="698" t="s">
        <v>313</v>
      </c>
      <c r="D62" s="699" t="s">
        <v>314</v>
      </c>
      <c r="E62" s="698" t="s">
        <v>11</v>
      </c>
      <c r="F62" s="706" t="s">
        <v>21</v>
      </c>
      <c r="G62" s="698">
        <v>2021</v>
      </c>
      <c r="H62" s="698">
        <v>2023</v>
      </c>
      <c r="I62" s="698" t="s">
        <v>47</v>
      </c>
      <c r="J62" s="698" t="s">
        <v>47</v>
      </c>
    </row>
    <row r="63" spans="1:10">
      <c r="A63" s="698"/>
      <c r="B63" s="698">
        <f t="shared" si="0"/>
        <v>60</v>
      </c>
      <c r="C63" s="698" t="s">
        <v>326</v>
      </c>
      <c r="D63" s="699" t="s">
        <v>327</v>
      </c>
      <c r="E63" s="698" t="s">
        <v>11</v>
      </c>
      <c r="F63" s="706" t="s">
        <v>21</v>
      </c>
      <c r="G63" s="706" t="s">
        <v>21</v>
      </c>
      <c r="H63" s="706" t="s">
        <v>21</v>
      </c>
      <c r="I63" s="706" t="s">
        <v>21</v>
      </c>
      <c r="J63" s="698" t="s">
        <v>59</v>
      </c>
    </row>
    <row r="64" ht="27" spans="1:10">
      <c r="A64" s="698"/>
      <c r="B64" s="698">
        <f t="shared" si="0"/>
        <v>61</v>
      </c>
      <c r="C64" s="698" t="s">
        <v>330</v>
      </c>
      <c r="D64" s="699" t="s">
        <v>331</v>
      </c>
      <c r="E64" s="698" t="s">
        <v>11</v>
      </c>
      <c r="F64" s="706" t="s">
        <v>21</v>
      </c>
      <c r="G64" s="706" t="s">
        <v>21</v>
      </c>
      <c r="H64" s="706" t="s">
        <v>21</v>
      </c>
      <c r="I64" s="706" t="s">
        <v>21</v>
      </c>
      <c r="J64" s="698" t="s">
        <v>47</v>
      </c>
    </row>
    <row r="65" s="558" customFormat="1" ht="40.5" spans="1:10">
      <c r="A65" s="698"/>
      <c r="B65" s="698">
        <f t="shared" si="0"/>
        <v>62</v>
      </c>
      <c r="C65" s="698" t="s">
        <v>1257</v>
      </c>
      <c r="D65" s="699" t="s">
        <v>1258</v>
      </c>
      <c r="E65" s="698" t="s">
        <v>10</v>
      </c>
      <c r="F65" s="698">
        <v>18970</v>
      </c>
      <c r="G65" s="698">
        <v>2021</v>
      </c>
      <c r="H65" s="698">
        <v>2023</v>
      </c>
      <c r="I65" s="698" t="s">
        <v>464</v>
      </c>
      <c r="J65" s="698" t="s">
        <v>1259</v>
      </c>
    </row>
    <row r="66" s="558" customFormat="1" ht="27" spans="1:10">
      <c r="A66" s="698"/>
      <c r="B66" s="698">
        <f t="shared" si="0"/>
        <v>63</v>
      </c>
      <c r="C66" s="698" t="s">
        <v>1260</v>
      </c>
      <c r="D66" s="699" t="s">
        <v>1261</v>
      </c>
      <c r="E66" s="698" t="s">
        <v>11</v>
      </c>
      <c r="F66" s="698">
        <v>7171.49</v>
      </c>
      <c r="G66" s="698">
        <v>2020</v>
      </c>
      <c r="H66" s="698">
        <v>2022</v>
      </c>
      <c r="I66" s="698" t="s">
        <v>464</v>
      </c>
      <c r="J66" s="698" t="s">
        <v>47</v>
      </c>
    </row>
    <row r="67" ht="27" spans="1:10">
      <c r="A67" s="698"/>
      <c r="B67" s="698">
        <f t="shared" si="0"/>
        <v>64</v>
      </c>
      <c r="C67" s="717" t="s">
        <v>182</v>
      </c>
      <c r="D67" s="718" t="s">
        <v>1262</v>
      </c>
      <c r="E67" s="698" t="s">
        <v>85</v>
      </c>
      <c r="F67" s="706">
        <v>396346</v>
      </c>
      <c r="G67" s="698">
        <v>2019.8</v>
      </c>
      <c r="H67" s="698">
        <v>2021.12</v>
      </c>
      <c r="I67" s="698" t="s">
        <v>137</v>
      </c>
      <c r="J67" s="698" t="s">
        <v>121</v>
      </c>
    </row>
    <row r="68" ht="40.5" spans="1:10">
      <c r="A68" s="698"/>
      <c r="B68" s="698">
        <f t="shared" ref="B68:B131" si="1">ROW()-3</f>
        <v>65</v>
      </c>
      <c r="C68" s="717" t="s">
        <v>184</v>
      </c>
      <c r="D68" s="718" t="s">
        <v>1263</v>
      </c>
      <c r="E68" s="698" t="s">
        <v>85</v>
      </c>
      <c r="F68" s="706">
        <v>127300</v>
      </c>
      <c r="G68" s="698">
        <v>2018.9</v>
      </c>
      <c r="H68" s="698">
        <v>2021.12</v>
      </c>
      <c r="I68" s="698" t="s">
        <v>137</v>
      </c>
      <c r="J68" s="698" t="s">
        <v>121</v>
      </c>
    </row>
    <row r="69" ht="40.5" spans="1:10">
      <c r="A69" s="698"/>
      <c r="B69" s="698">
        <f t="shared" si="1"/>
        <v>66</v>
      </c>
      <c r="C69" s="698" t="s">
        <v>186</v>
      </c>
      <c r="D69" s="699" t="s">
        <v>187</v>
      </c>
      <c r="E69" s="698" t="s">
        <v>10</v>
      </c>
      <c r="F69" s="706">
        <v>126449</v>
      </c>
      <c r="G69" s="698">
        <v>2020.12</v>
      </c>
      <c r="H69" s="698">
        <v>2022.12</v>
      </c>
      <c r="I69" s="698" t="s">
        <v>137</v>
      </c>
      <c r="J69" s="698" t="s">
        <v>121</v>
      </c>
    </row>
    <row r="70" ht="40.5" spans="1:10">
      <c r="A70" s="698"/>
      <c r="B70" s="698">
        <f t="shared" si="1"/>
        <v>67</v>
      </c>
      <c r="C70" s="717" t="s">
        <v>188</v>
      </c>
      <c r="D70" s="718" t="s">
        <v>189</v>
      </c>
      <c r="E70" s="698" t="s">
        <v>85</v>
      </c>
      <c r="F70" s="706">
        <v>80500</v>
      </c>
      <c r="G70" s="698">
        <v>2018.9</v>
      </c>
      <c r="H70" s="698">
        <v>2021.6</v>
      </c>
      <c r="I70" s="698" t="s">
        <v>137</v>
      </c>
      <c r="J70" s="698" t="s">
        <v>121</v>
      </c>
    </row>
    <row r="71" ht="27" spans="1:10">
      <c r="A71" s="698"/>
      <c r="B71" s="698">
        <f t="shared" si="1"/>
        <v>68</v>
      </c>
      <c r="C71" s="698" t="s">
        <v>190</v>
      </c>
      <c r="D71" s="699" t="s">
        <v>191</v>
      </c>
      <c r="E71" s="698" t="s">
        <v>85</v>
      </c>
      <c r="F71" s="706">
        <v>49514</v>
      </c>
      <c r="G71" s="698" t="s">
        <v>192</v>
      </c>
      <c r="H71" s="698" t="s">
        <v>193</v>
      </c>
      <c r="I71" s="698" t="s">
        <v>137</v>
      </c>
      <c r="J71" s="698" t="s">
        <v>121</v>
      </c>
    </row>
    <row r="72" ht="27" spans="1:10">
      <c r="A72" s="698"/>
      <c r="B72" s="698">
        <f t="shared" si="1"/>
        <v>69</v>
      </c>
      <c r="C72" s="717" t="s">
        <v>194</v>
      </c>
      <c r="D72" s="718" t="s">
        <v>195</v>
      </c>
      <c r="E72" s="698" t="s">
        <v>85</v>
      </c>
      <c r="F72" s="706">
        <v>46500</v>
      </c>
      <c r="G72" s="698">
        <v>2018.9</v>
      </c>
      <c r="H72" s="698">
        <v>2021.9</v>
      </c>
      <c r="I72" s="698" t="s">
        <v>137</v>
      </c>
      <c r="J72" s="698" t="s">
        <v>121</v>
      </c>
    </row>
    <row r="73" ht="40.5" spans="1:10">
      <c r="A73" s="698"/>
      <c r="B73" s="698">
        <f t="shared" si="1"/>
        <v>70</v>
      </c>
      <c r="C73" s="717" t="s">
        <v>196</v>
      </c>
      <c r="D73" s="718" t="s">
        <v>197</v>
      </c>
      <c r="E73" s="698" t="s">
        <v>85</v>
      </c>
      <c r="F73" s="706">
        <v>31000</v>
      </c>
      <c r="G73" s="698">
        <v>2020.8</v>
      </c>
      <c r="H73" s="698">
        <v>2022.12</v>
      </c>
      <c r="I73" s="698" t="s">
        <v>137</v>
      </c>
      <c r="J73" s="698" t="s">
        <v>121</v>
      </c>
    </row>
    <row r="74" ht="27" spans="1:10">
      <c r="A74" s="698"/>
      <c r="B74" s="698">
        <f t="shared" si="1"/>
        <v>71</v>
      </c>
      <c r="C74" s="698" t="s">
        <v>177</v>
      </c>
      <c r="D74" s="699" t="s">
        <v>178</v>
      </c>
      <c r="E74" s="698" t="s">
        <v>11</v>
      </c>
      <c r="F74" s="698" t="s">
        <v>21</v>
      </c>
      <c r="G74" s="698" t="s">
        <v>21</v>
      </c>
      <c r="H74" s="698" t="s">
        <v>21</v>
      </c>
      <c r="I74" s="698" t="s">
        <v>21</v>
      </c>
      <c r="J74" s="698" t="s">
        <v>179</v>
      </c>
    </row>
    <row r="75" ht="27" spans="1:10">
      <c r="A75" s="698"/>
      <c r="B75" s="698">
        <f t="shared" si="1"/>
        <v>72</v>
      </c>
      <c r="C75" s="698" t="s">
        <v>198</v>
      </c>
      <c r="D75" s="699" t="s">
        <v>199</v>
      </c>
      <c r="E75" s="698" t="s">
        <v>85</v>
      </c>
      <c r="F75" s="698">
        <v>40200</v>
      </c>
      <c r="G75" s="698">
        <v>2021.1</v>
      </c>
      <c r="H75" s="698">
        <v>2023.6</v>
      </c>
      <c r="I75" s="716" t="s">
        <v>219</v>
      </c>
      <c r="J75" s="698" t="s">
        <v>110</v>
      </c>
    </row>
    <row r="76" s="691" customFormat="1" ht="40.5" spans="1:10">
      <c r="A76" s="698"/>
      <c r="B76" s="698">
        <f t="shared" si="1"/>
        <v>73</v>
      </c>
      <c r="C76" s="698" t="s">
        <v>1265</v>
      </c>
      <c r="D76" s="699" t="s">
        <v>21</v>
      </c>
      <c r="E76" s="698" t="s">
        <v>10</v>
      </c>
      <c r="F76" s="698">
        <v>50000</v>
      </c>
      <c r="G76" s="698">
        <v>2021.11</v>
      </c>
      <c r="H76" s="698">
        <v>2023.11</v>
      </c>
      <c r="I76" s="716" t="s">
        <v>219</v>
      </c>
      <c r="J76" s="698" t="s">
        <v>110</v>
      </c>
    </row>
    <row r="77" ht="40.5" spans="1:10">
      <c r="A77" s="698"/>
      <c r="B77" s="698">
        <f t="shared" si="1"/>
        <v>74</v>
      </c>
      <c r="C77" s="698" t="s">
        <v>201</v>
      </c>
      <c r="D77" s="699" t="s">
        <v>202</v>
      </c>
      <c r="E77" s="698" t="s">
        <v>10</v>
      </c>
      <c r="F77" s="698">
        <v>72902</v>
      </c>
      <c r="G77" s="709">
        <v>2020.9</v>
      </c>
      <c r="H77" s="709" t="s">
        <v>203</v>
      </c>
      <c r="I77" s="716" t="s">
        <v>219</v>
      </c>
      <c r="J77" s="698" t="s">
        <v>110</v>
      </c>
    </row>
    <row r="78" ht="27" spans="1:10">
      <c r="A78" s="698"/>
      <c r="B78" s="698">
        <f t="shared" si="1"/>
        <v>75</v>
      </c>
      <c r="C78" s="698" t="s">
        <v>204</v>
      </c>
      <c r="D78" s="699" t="s">
        <v>205</v>
      </c>
      <c r="E78" s="698" t="s">
        <v>10</v>
      </c>
      <c r="F78" s="719">
        <v>25000</v>
      </c>
      <c r="G78" s="714">
        <v>2023</v>
      </c>
      <c r="H78" s="711" t="s">
        <v>206</v>
      </c>
      <c r="I78" s="716" t="s">
        <v>219</v>
      </c>
      <c r="J78" s="698" t="s">
        <v>110</v>
      </c>
    </row>
    <row r="79" ht="29.1" customHeight="1" spans="1:10">
      <c r="A79" s="698"/>
      <c r="B79" s="698">
        <f t="shared" si="1"/>
        <v>76</v>
      </c>
      <c r="C79" s="698" t="s">
        <v>208</v>
      </c>
      <c r="D79" s="699" t="s">
        <v>209</v>
      </c>
      <c r="E79" s="698" t="s">
        <v>10</v>
      </c>
      <c r="F79" s="698">
        <v>16000</v>
      </c>
      <c r="G79" s="698">
        <v>2022</v>
      </c>
      <c r="H79" s="698">
        <v>2023</v>
      </c>
      <c r="I79" s="716" t="s">
        <v>219</v>
      </c>
      <c r="J79" s="698" t="s">
        <v>110</v>
      </c>
    </row>
    <row r="80" spans="1:10">
      <c r="A80" s="698"/>
      <c r="B80" s="698">
        <f t="shared" si="1"/>
        <v>77</v>
      </c>
      <c r="C80" s="698" t="s">
        <v>210</v>
      </c>
      <c r="D80" s="699" t="s">
        <v>211</v>
      </c>
      <c r="E80" s="698" t="s">
        <v>10</v>
      </c>
      <c r="F80" s="719">
        <v>13000</v>
      </c>
      <c r="G80" s="714">
        <v>2024.6</v>
      </c>
      <c r="H80" s="711" t="s">
        <v>212</v>
      </c>
      <c r="I80" s="716" t="s">
        <v>219</v>
      </c>
      <c r="J80" s="698" t="s">
        <v>110</v>
      </c>
    </row>
    <row r="81" ht="27" spans="1:10">
      <c r="A81" s="698"/>
      <c r="B81" s="698">
        <f t="shared" si="1"/>
        <v>78</v>
      </c>
      <c r="C81" s="698" t="s">
        <v>214</v>
      </c>
      <c r="D81" s="699" t="s">
        <v>215</v>
      </c>
      <c r="E81" s="698" t="s">
        <v>10</v>
      </c>
      <c r="F81" s="719">
        <v>6000</v>
      </c>
      <c r="G81" s="714">
        <v>2022.6</v>
      </c>
      <c r="H81" s="711" t="s">
        <v>216</v>
      </c>
      <c r="I81" s="716" t="s">
        <v>219</v>
      </c>
      <c r="J81" s="698" t="s">
        <v>110</v>
      </c>
    </row>
    <row r="82" ht="27" spans="1:10">
      <c r="A82" s="698"/>
      <c r="B82" s="698">
        <f t="shared" si="1"/>
        <v>79</v>
      </c>
      <c r="C82" s="698" t="s">
        <v>217</v>
      </c>
      <c r="D82" s="699" t="s">
        <v>218</v>
      </c>
      <c r="E82" s="698" t="s">
        <v>10</v>
      </c>
      <c r="F82" s="706">
        <v>60000</v>
      </c>
      <c r="G82" s="714">
        <v>2023.3</v>
      </c>
      <c r="H82" s="711" t="s">
        <v>212</v>
      </c>
      <c r="I82" s="716" t="s">
        <v>219</v>
      </c>
      <c r="J82" s="698" t="s">
        <v>110</v>
      </c>
    </row>
    <row r="83" ht="27" spans="1:10">
      <c r="A83" s="698"/>
      <c r="B83" s="698">
        <f t="shared" si="1"/>
        <v>80</v>
      </c>
      <c r="C83" s="698" t="s">
        <v>340</v>
      </c>
      <c r="D83" s="699" t="s">
        <v>341</v>
      </c>
      <c r="E83" s="698" t="s">
        <v>10</v>
      </c>
      <c r="F83" s="706">
        <v>3385</v>
      </c>
      <c r="G83" s="706">
        <v>2020.12</v>
      </c>
      <c r="H83" s="706">
        <v>2021.6</v>
      </c>
      <c r="I83" s="716" t="s">
        <v>219</v>
      </c>
      <c r="J83" s="698" t="s">
        <v>110</v>
      </c>
    </row>
    <row r="84" ht="42" customHeight="1" spans="1:10">
      <c r="A84" s="698"/>
      <c r="B84" s="698">
        <f t="shared" si="1"/>
        <v>81</v>
      </c>
      <c r="C84" s="698" t="s">
        <v>220</v>
      </c>
      <c r="D84" s="720" t="s">
        <v>221</v>
      </c>
      <c r="E84" s="698" t="s">
        <v>85</v>
      </c>
      <c r="F84" s="698">
        <v>17572</v>
      </c>
      <c r="G84" s="698">
        <v>2020.9</v>
      </c>
      <c r="H84" s="698">
        <v>2021.12</v>
      </c>
      <c r="I84" s="698" t="s">
        <v>149</v>
      </c>
      <c r="J84" s="698" t="s">
        <v>34</v>
      </c>
    </row>
    <row r="85" ht="40.5" spans="1:10">
      <c r="A85" s="698"/>
      <c r="B85" s="698">
        <f t="shared" si="1"/>
        <v>82</v>
      </c>
      <c r="C85" s="698" t="s">
        <v>222</v>
      </c>
      <c r="D85" s="699" t="s">
        <v>223</v>
      </c>
      <c r="E85" s="698" t="s">
        <v>10</v>
      </c>
      <c r="F85" s="706">
        <v>4950</v>
      </c>
      <c r="G85" s="698">
        <v>2021</v>
      </c>
      <c r="H85" s="698">
        <v>2022</v>
      </c>
      <c r="I85" s="698" t="s">
        <v>37</v>
      </c>
      <c r="J85" s="698" t="s">
        <v>224</v>
      </c>
    </row>
    <row r="86" ht="40.5" spans="1:10">
      <c r="A86" s="698"/>
      <c r="B86" s="698">
        <f t="shared" si="1"/>
        <v>83</v>
      </c>
      <c r="C86" s="698" t="s">
        <v>225</v>
      </c>
      <c r="D86" s="699" t="s">
        <v>226</v>
      </c>
      <c r="E86" s="698" t="s">
        <v>11</v>
      </c>
      <c r="F86" s="705">
        <v>160000</v>
      </c>
      <c r="G86" s="698" t="s">
        <v>21</v>
      </c>
      <c r="H86" s="698" t="s">
        <v>21</v>
      </c>
      <c r="I86" s="698" t="s">
        <v>21</v>
      </c>
      <c r="J86" s="698" t="s">
        <v>23</v>
      </c>
    </row>
    <row r="87" ht="40.5" spans="1:10">
      <c r="A87" s="698"/>
      <c r="B87" s="698">
        <f t="shared" si="1"/>
        <v>84</v>
      </c>
      <c r="C87" s="698" t="s">
        <v>227</v>
      </c>
      <c r="D87" s="699" t="s">
        <v>228</v>
      </c>
      <c r="E87" s="698" t="s">
        <v>11</v>
      </c>
      <c r="F87" s="705">
        <v>70000</v>
      </c>
      <c r="G87" s="698">
        <v>2024.6</v>
      </c>
      <c r="H87" s="698">
        <v>2028.6</v>
      </c>
      <c r="I87" s="698" t="s">
        <v>1270</v>
      </c>
      <c r="J87" s="698" t="s">
        <v>24</v>
      </c>
    </row>
    <row r="88" ht="27" spans="1:10">
      <c r="A88" s="698"/>
      <c r="B88" s="698">
        <f t="shared" si="1"/>
        <v>85</v>
      </c>
      <c r="C88" s="698" t="s">
        <v>230</v>
      </c>
      <c r="D88" s="699" t="s">
        <v>231</v>
      </c>
      <c r="E88" s="698" t="s">
        <v>10</v>
      </c>
      <c r="F88" s="706">
        <v>53462.51</v>
      </c>
      <c r="G88" s="698">
        <v>2020.12</v>
      </c>
      <c r="H88" s="709">
        <v>2023.12</v>
      </c>
      <c r="I88" s="698" t="s">
        <v>232</v>
      </c>
      <c r="J88" s="698" t="s">
        <v>24</v>
      </c>
    </row>
    <row r="89" ht="54" spans="1:10">
      <c r="A89" s="698"/>
      <c r="B89" s="698">
        <f t="shared" si="1"/>
        <v>86</v>
      </c>
      <c r="C89" s="698" t="s">
        <v>233</v>
      </c>
      <c r="D89" s="699" t="s">
        <v>234</v>
      </c>
      <c r="E89" s="698" t="s">
        <v>10</v>
      </c>
      <c r="F89" s="706">
        <v>8197</v>
      </c>
      <c r="G89" s="698">
        <v>2021.8</v>
      </c>
      <c r="H89" s="698">
        <v>2022.9</v>
      </c>
      <c r="I89" s="698" t="s">
        <v>149</v>
      </c>
      <c r="J89" s="698" t="s">
        <v>34</v>
      </c>
    </row>
    <row r="90" ht="27" spans="1:10">
      <c r="A90" s="698"/>
      <c r="B90" s="698">
        <f t="shared" si="1"/>
        <v>87</v>
      </c>
      <c r="C90" s="698" t="s">
        <v>1273</v>
      </c>
      <c r="D90" s="699" t="s">
        <v>1274</v>
      </c>
      <c r="E90" s="706" t="s">
        <v>85</v>
      </c>
      <c r="F90" s="709">
        <v>4632</v>
      </c>
      <c r="G90" s="709">
        <v>2021.3</v>
      </c>
      <c r="H90" s="709">
        <v>2022.3</v>
      </c>
      <c r="I90" s="709" t="s">
        <v>149</v>
      </c>
      <c r="J90" s="698" t="s">
        <v>34</v>
      </c>
    </row>
    <row r="91" spans="1:10">
      <c r="A91" s="698"/>
      <c r="B91" s="698">
        <f t="shared" si="1"/>
        <v>88</v>
      </c>
      <c r="C91" s="698" t="s">
        <v>1276</v>
      </c>
      <c r="D91" s="699" t="s">
        <v>1277</v>
      </c>
      <c r="E91" s="706" t="s">
        <v>85</v>
      </c>
      <c r="F91" s="709">
        <v>3613</v>
      </c>
      <c r="G91" s="709">
        <v>2020.11</v>
      </c>
      <c r="H91" s="709">
        <v>2021.9</v>
      </c>
      <c r="I91" s="709" t="s">
        <v>149</v>
      </c>
      <c r="J91" s="698" t="s">
        <v>34</v>
      </c>
    </row>
    <row r="92" ht="54" spans="1:10">
      <c r="A92" s="698"/>
      <c r="B92" s="698">
        <f t="shared" si="1"/>
        <v>89</v>
      </c>
      <c r="C92" s="698" t="s">
        <v>1278</v>
      </c>
      <c r="D92" s="699" t="s">
        <v>1279</v>
      </c>
      <c r="E92" s="706" t="s">
        <v>85</v>
      </c>
      <c r="F92" s="709">
        <v>4195</v>
      </c>
      <c r="G92" s="709">
        <v>2021.3</v>
      </c>
      <c r="H92" s="709">
        <v>2021.12</v>
      </c>
      <c r="I92" s="709" t="s">
        <v>149</v>
      </c>
      <c r="J92" s="698" t="s">
        <v>34</v>
      </c>
    </row>
    <row r="93" ht="27" spans="1:10">
      <c r="A93" s="698"/>
      <c r="B93" s="698">
        <f t="shared" si="1"/>
        <v>90</v>
      </c>
      <c r="C93" s="698" t="s">
        <v>235</v>
      </c>
      <c r="D93" s="699" t="s">
        <v>236</v>
      </c>
      <c r="E93" s="698" t="s">
        <v>85</v>
      </c>
      <c r="F93" s="706">
        <v>15000</v>
      </c>
      <c r="G93" s="698">
        <v>2020.03</v>
      </c>
      <c r="H93" s="698">
        <v>2021.12</v>
      </c>
      <c r="I93" s="698" t="s">
        <v>37</v>
      </c>
      <c r="J93" s="698" t="s">
        <v>38</v>
      </c>
    </row>
    <row r="94" ht="40.5" spans="1:10">
      <c r="A94" s="698"/>
      <c r="B94" s="698">
        <f t="shared" si="1"/>
        <v>91</v>
      </c>
      <c r="C94" s="698" t="s">
        <v>237</v>
      </c>
      <c r="D94" s="699" t="s">
        <v>238</v>
      </c>
      <c r="E94" s="698" t="s">
        <v>85</v>
      </c>
      <c r="F94" s="706">
        <v>13000</v>
      </c>
      <c r="G94" s="698">
        <v>2020.06</v>
      </c>
      <c r="H94" s="698">
        <v>2021.06</v>
      </c>
      <c r="I94" s="698" t="s">
        <v>37</v>
      </c>
      <c r="J94" s="698" t="s">
        <v>38</v>
      </c>
    </row>
    <row r="95" ht="27" spans="1:10">
      <c r="A95" s="698"/>
      <c r="B95" s="698">
        <f t="shared" si="1"/>
        <v>92</v>
      </c>
      <c r="C95" s="698" t="s">
        <v>1280</v>
      </c>
      <c r="D95" s="699" t="s">
        <v>1281</v>
      </c>
      <c r="E95" s="706" t="s">
        <v>85</v>
      </c>
      <c r="F95" s="709">
        <v>200000</v>
      </c>
      <c r="G95" s="709">
        <v>2019</v>
      </c>
      <c r="H95" s="709">
        <v>2023</v>
      </c>
      <c r="I95" s="709" t="s">
        <v>37</v>
      </c>
      <c r="J95" s="698" t="s">
        <v>38</v>
      </c>
    </row>
    <row r="96" ht="40.5" spans="1:10">
      <c r="A96" s="698"/>
      <c r="B96" s="698">
        <f t="shared" si="1"/>
        <v>93</v>
      </c>
      <c r="C96" s="698" t="s">
        <v>239</v>
      </c>
      <c r="D96" s="699" t="s">
        <v>240</v>
      </c>
      <c r="E96" s="698" t="s">
        <v>85</v>
      </c>
      <c r="F96" s="706">
        <v>3000</v>
      </c>
      <c r="G96" s="698">
        <v>2020.8</v>
      </c>
      <c r="H96" s="698">
        <v>2021.3</v>
      </c>
      <c r="I96" s="698" t="s">
        <v>37</v>
      </c>
      <c r="J96" s="698" t="s">
        <v>38</v>
      </c>
    </row>
    <row r="97" ht="27" spans="1:10">
      <c r="A97" s="698"/>
      <c r="B97" s="698">
        <f t="shared" si="1"/>
        <v>94</v>
      </c>
      <c r="C97" s="698" t="s">
        <v>241</v>
      </c>
      <c r="D97" s="699" t="s">
        <v>242</v>
      </c>
      <c r="E97" s="698" t="s">
        <v>11</v>
      </c>
      <c r="F97" s="698" t="s">
        <v>21</v>
      </c>
      <c r="G97" s="698" t="s">
        <v>21</v>
      </c>
      <c r="H97" s="698" t="s">
        <v>21</v>
      </c>
      <c r="I97" s="698" t="s">
        <v>243</v>
      </c>
      <c r="J97" s="698" t="s">
        <v>54</v>
      </c>
    </row>
    <row r="98" ht="27" spans="1:10">
      <c r="A98" s="698"/>
      <c r="B98" s="698">
        <f t="shared" si="1"/>
        <v>95</v>
      </c>
      <c r="C98" s="698" t="s">
        <v>1282</v>
      </c>
      <c r="D98" s="699" t="s">
        <v>1283</v>
      </c>
      <c r="E98" s="698" t="s">
        <v>10</v>
      </c>
      <c r="F98" s="706" t="s">
        <v>21</v>
      </c>
      <c r="G98" s="706" t="s">
        <v>21</v>
      </c>
      <c r="H98" s="706" t="s">
        <v>21</v>
      </c>
      <c r="I98" s="698" t="s">
        <v>243</v>
      </c>
      <c r="J98" s="709" t="s">
        <v>54</v>
      </c>
    </row>
    <row r="99" ht="40.5" spans="1:10">
      <c r="A99" s="698"/>
      <c r="B99" s="698">
        <f t="shared" si="1"/>
        <v>96</v>
      </c>
      <c r="C99" s="698" t="s">
        <v>244</v>
      </c>
      <c r="D99" s="699" t="s">
        <v>245</v>
      </c>
      <c r="E99" s="698" t="s">
        <v>10</v>
      </c>
      <c r="F99" s="706">
        <v>540000</v>
      </c>
      <c r="G99" s="721">
        <v>2021.12</v>
      </c>
      <c r="H99" s="698" t="s">
        <v>246</v>
      </c>
      <c r="I99" s="698" t="s">
        <v>247</v>
      </c>
      <c r="J99" s="698" t="s">
        <v>248</v>
      </c>
    </row>
    <row r="100" ht="40.5" spans="1:10">
      <c r="A100" s="698"/>
      <c r="B100" s="698">
        <f t="shared" si="1"/>
        <v>97</v>
      </c>
      <c r="C100" s="698" t="s">
        <v>249</v>
      </c>
      <c r="D100" s="699" t="s">
        <v>250</v>
      </c>
      <c r="E100" s="698" t="s">
        <v>10</v>
      </c>
      <c r="F100" s="706">
        <v>68100</v>
      </c>
      <c r="G100" s="698">
        <v>2021.5</v>
      </c>
      <c r="H100" s="698">
        <v>2023.5</v>
      </c>
      <c r="I100" s="698" t="s">
        <v>247</v>
      </c>
      <c r="J100" s="698" t="s">
        <v>248</v>
      </c>
    </row>
    <row r="101" ht="27" spans="1:10">
      <c r="A101" s="698"/>
      <c r="B101" s="698">
        <f t="shared" si="1"/>
        <v>98</v>
      </c>
      <c r="C101" s="698" t="s">
        <v>251</v>
      </c>
      <c r="D101" s="699" t="s">
        <v>252</v>
      </c>
      <c r="E101" s="698" t="s">
        <v>85</v>
      </c>
      <c r="F101" s="707">
        <v>50000</v>
      </c>
      <c r="G101" s="713">
        <v>2021.6</v>
      </c>
      <c r="H101" s="722" t="s">
        <v>1284</v>
      </c>
      <c r="I101" s="698" t="s">
        <v>247</v>
      </c>
      <c r="J101" s="698" t="s">
        <v>248</v>
      </c>
    </row>
    <row r="102" ht="40.5" spans="1:10">
      <c r="A102" s="698"/>
      <c r="B102" s="698">
        <f t="shared" si="1"/>
        <v>99</v>
      </c>
      <c r="C102" s="698" t="s">
        <v>254</v>
      </c>
      <c r="D102" s="699" t="s">
        <v>255</v>
      </c>
      <c r="E102" s="698" t="s">
        <v>10</v>
      </c>
      <c r="F102" s="706">
        <v>31700</v>
      </c>
      <c r="G102" s="698">
        <v>2019.6</v>
      </c>
      <c r="H102" s="698">
        <v>2022.12</v>
      </c>
      <c r="I102" s="698" t="s">
        <v>247</v>
      </c>
      <c r="J102" s="698" t="s">
        <v>248</v>
      </c>
    </row>
    <row r="103" ht="40.5" spans="1:10">
      <c r="A103" s="698"/>
      <c r="B103" s="698">
        <f t="shared" si="1"/>
        <v>100</v>
      </c>
      <c r="C103" s="698" t="s">
        <v>256</v>
      </c>
      <c r="D103" s="699" t="s">
        <v>257</v>
      </c>
      <c r="E103" s="698" t="s">
        <v>10</v>
      </c>
      <c r="F103" s="706">
        <v>30000</v>
      </c>
      <c r="G103" s="709">
        <v>2024.6</v>
      </c>
      <c r="H103" s="709">
        <v>2025.12</v>
      </c>
      <c r="I103" s="698" t="s">
        <v>247</v>
      </c>
      <c r="J103" s="698" t="s">
        <v>248</v>
      </c>
    </row>
    <row r="104" ht="27" spans="1:10">
      <c r="A104" s="698"/>
      <c r="B104" s="698">
        <f t="shared" si="1"/>
        <v>101</v>
      </c>
      <c r="C104" s="698" t="s">
        <v>258</v>
      </c>
      <c r="D104" s="699" t="s">
        <v>259</v>
      </c>
      <c r="E104" s="698" t="s">
        <v>10</v>
      </c>
      <c r="F104" s="706">
        <v>20000</v>
      </c>
      <c r="G104" s="698">
        <v>2021.12</v>
      </c>
      <c r="H104" s="698">
        <v>2024.12</v>
      </c>
      <c r="I104" s="698" t="s">
        <v>247</v>
      </c>
      <c r="J104" s="698" t="s">
        <v>248</v>
      </c>
    </row>
    <row r="105" ht="27" spans="1:10">
      <c r="A105" s="698"/>
      <c r="B105" s="698">
        <f t="shared" si="1"/>
        <v>102</v>
      </c>
      <c r="C105" s="698" t="s">
        <v>1285</v>
      </c>
      <c r="D105" s="699" t="s">
        <v>1286</v>
      </c>
      <c r="E105" s="698" t="s">
        <v>85</v>
      </c>
      <c r="F105" s="706">
        <v>5000</v>
      </c>
      <c r="G105" s="709">
        <v>2019</v>
      </c>
      <c r="H105" s="709">
        <v>2021</v>
      </c>
      <c r="I105" s="709" t="s">
        <v>247</v>
      </c>
      <c r="J105" s="709" t="s">
        <v>248</v>
      </c>
    </row>
    <row r="106" ht="27" spans="1:10">
      <c r="A106" s="698"/>
      <c r="B106" s="698">
        <f t="shared" si="1"/>
        <v>103</v>
      </c>
      <c r="C106" s="698" t="s">
        <v>1287</v>
      </c>
      <c r="D106" s="699" t="s">
        <v>1288</v>
      </c>
      <c r="E106" s="698" t="s">
        <v>85</v>
      </c>
      <c r="F106" s="709">
        <v>2000</v>
      </c>
      <c r="G106" s="709">
        <v>2020</v>
      </c>
      <c r="H106" s="709">
        <v>2021</v>
      </c>
      <c r="I106" s="709" t="s">
        <v>247</v>
      </c>
      <c r="J106" s="698" t="s">
        <v>248</v>
      </c>
    </row>
    <row r="107" ht="27" spans="1:10">
      <c r="A107" s="698"/>
      <c r="B107" s="698">
        <f t="shared" si="1"/>
        <v>104</v>
      </c>
      <c r="C107" s="698" t="s">
        <v>275</v>
      </c>
      <c r="D107" s="699" t="s">
        <v>276</v>
      </c>
      <c r="E107" s="698" t="s">
        <v>10</v>
      </c>
      <c r="F107" s="706">
        <v>40000</v>
      </c>
      <c r="G107" s="709" t="s">
        <v>21</v>
      </c>
      <c r="H107" s="709" t="s">
        <v>21</v>
      </c>
      <c r="I107" s="698" t="s">
        <v>277</v>
      </c>
      <c r="J107" s="709" t="s">
        <v>278</v>
      </c>
    </row>
    <row r="108" ht="27" spans="1:10">
      <c r="A108" s="698"/>
      <c r="B108" s="698">
        <f t="shared" si="1"/>
        <v>105</v>
      </c>
      <c r="C108" s="698" t="s">
        <v>1289</v>
      </c>
      <c r="D108" s="699" t="s">
        <v>1841</v>
      </c>
      <c r="E108" s="698" t="s">
        <v>10</v>
      </c>
      <c r="F108" s="706">
        <v>80000</v>
      </c>
      <c r="G108" s="709" t="s">
        <v>21</v>
      </c>
      <c r="H108" s="709" t="s">
        <v>21</v>
      </c>
      <c r="I108" s="698" t="s">
        <v>277</v>
      </c>
      <c r="J108" s="709" t="s">
        <v>278</v>
      </c>
    </row>
    <row r="109" spans="1:10">
      <c r="A109" s="698"/>
      <c r="B109" s="698">
        <f t="shared" si="1"/>
        <v>106</v>
      </c>
      <c r="C109" s="709" t="s">
        <v>281</v>
      </c>
      <c r="D109" s="703" t="s">
        <v>282</v>
      </c>
      <c r="E109" s="698" t="s">
        <v>10</v>
      </c>
      <c r="F109" s="706">
        <v>20000</v>
      </c>
      <c r="G109" s="709" t="s">
        <v>21</v>
      </c>
      <c r="H109" s="709" t="s">
        <v>21</v>
      </c>
      <c r="I109" s="698" t="s">
        <v>277</v>
      </c>
      <c r="J109" s="709" t="s">
        <v>278</v>
      </c>
    </row>
    <row r="110" ht="27" spans="1:10">
      <c r="A110" s="698"/>
      <c r="B110" s="698">
        <f t="shared" si="1"/>
        <v>107</v>
      </c>
      <c r="C110" s="698" t="s">
        <v>283</v>
      </c>
      <c r="D110" s="699" t="s">
        <v>284</v>
      </c>
      <c r="E110" s="698" t="s">
        <v>10</v>
      </c>
      <c r="F110" s="706">
        <v>7500</v>
      </c>
      <c r="G110" s="709" t="s">
        <v>21</v>
      </c>
      <c r="H110" s="709" t="s">
        <v>21</v>
      </c>
      <c r="I110" s="698" t="s">
        <v>277</v>
      </c>
      <c r="J110" s="709" t="s">
        <v>278</v>
      </c>
    </row>
    <row r="111" ht="27" spans="1:10">
      <c r="A111" s="698"/>
      <c r="B111" s="698">
        <f t="shared" si="1"/>
        <v>108</v>
      </c>
      <c r="C111" s="698" t="s">
        <v>285</v>
      </c>
      <c r="D111" s="699" t="s">
        <v>286</v>
      </c>
      <c r="E111" s="698" t="s">
        <v>10</v>
      </c>
      <c r="F111" s="706">
        <v>4500</v>
      </c>
      <c r="G111" s="709" t="s">
        <v>21</v>
      </c>
      <c r="H111" s="709" t="s">
        <v>21</v>
      </c>
      <c r="I111" s="698" t="s">
        <v>277</v>
      </c>
      <c r="J111" s="709" t="s">
        <v>278</v>
      </c>
    </row>
    <row r="112" ht="27" spans="1:10">
      <c r="A112" s="698"/>
      <c r="B112" s="698">
        <f t="shared" si="1"/>
        <v>109</v>
      </c>
      <c r="C112" s="698" t="s">
        <v>1292</v>
      </c>
      <c r="D112" s="699" t="s">
        <v>1293</v>
      </c>
      <c r="E112" s="698" t="s">
        <v>10</v>
      </c>
      <c r="F112" s="709">
        <v>6500</v>
      </c>
      <c r="G112" s="709">
        <v>2021</v>
      </c>
      <c r="H112" s="709">
        <v>2021</v>
      </c>
      <c r="I112" s="709" t="s">
        <v>277</v>
      </c>
      <c r="J112" s="698" t="s">
        <v>278</v>
      </c>
    </row>
    <row r="113" ht="27" spans="1:10">
      <c r="A113" s="698"/>
      <c r="B113" s="698">
        <f t="shared" si="1"/>
        <v>110</v>
      </c>
      <c r="C113" s="698" t="s">
        <v>1294</v>
      </c>
      <c r="D113" s="699" t="s">
        <v>1842</v>
      </c>
      <c r="E113" s="698" t="s">
        <v>11</v>
      </c>
      <c r="F113" s="706">
        <v>4500</v>
      </c>
      <c r="G113" s="709" t="s">
        <v>21</v>
      </c>
      <c r="H113" s="709" t="s">
        <v>21</v>
      </c>
      <c r="I113" s="698" t="s">
        <v>277</v>
      </c>
      <c r="J113" s="709" t="s">
        <v>278</v>
      </c>
    </row>
    <row r="114" ht="27" spans="1:10">
      <c r="A114" s="698"/>
      <c r="B114" s="698">
        <f t="shared" si="1"/>
        <v>111</v>
      </c>
      <c r="C114" s="698" t="s">
        <v>291</v>
      </c>
      <c r="D114" s="699" t="s">
        <v>292</v>
      </c>
      <c r="E114" s="698" t="s">
        <v>11</v>
      </c>
      <c r="F114" s="706">
        <v>5000</v>
      </c>
      <c r="G114" s="709" t="s">
        <v>21</v>
      </c>
      <c r="H114" s="709" t="s">
        <v>21</v>
      </c>
      <c r="I114" s="698" t="s">
        <v>277</v>
      </c>
      <c r="J114" s="709" t="s">
        <v>278</v>
      </c>
    </row>
    <row r="115" ht="27" spans="1:10">
      <c r="A115" s="698"/>
      <c r="B115" s="698">
        <f t="shared" si="1"/>
        <v>112</v>
      </c>
      <c r="C115" s="698" t="s">
        <v>1296</v>
      </c>
      <c r="D115" s="699" t="s">
        <v>1297</v>
      </c>
      <c r="E115" s="706" t="s">
        <v>85</v>
      </c>
      <c r="F115" s="709">
        <v>5000</v>
      </c>
      <c r="G115" s="709">
        <v>2020</v>
      </c>
      <c r="H115" s="709">
        <v>2022</v>
      </c>
      <c r="I115" s="709" t="s">
        <v>277</v>
      </c>
      <c r="J115" s="698" t="s">
        <v>278</v>
      </c>
    </row>
    <row r="116" ht="54" spans="1:10">
      <c r="A116" s="698"/>
      <c r="B116" s="698">
        <f t="shared" si="1"/>
        <v>113</v>
      </c>
      <c r="C116" s="698" t="s">
        <v>266</v>
      </c>
      <c r="D116" s="699" t="s">
        <v>1299</v>
      </c>
      <c r="E116" s="706" t="s">
        <v>85</v>
      </c>
      <c r="F116" s="709">
        <v>2800</v>
      </c>
      <c r="G116" s="709">
        <v>2020</v>
      </c>
      <c r="H116" s="709">
        <v>2021</v>
      </c>
      <c r="I116" s="709" t="s">
        <v>262</v>
      </c>
      <c r="J116" s="698" t="s">
        <v>264</v>
      </c>
    </row>
    <row r="117" ht="81" spans="1:10">
      <c r="A117" s="698" t="s">
        <v>1176</v>
      </c>
      <c r="B117" s="698">
        <f t="shared" si="1"/>
        <v>114</v>
      </c>
      <c r="C117" s="698" t="s">
        <v>1300</v>
      </c>
      <c r="D117" s="699" t="s">
        <v>1301</v>
      </c>
      <c r="E117" s="707" t="s">
        <v>85</v>
      </c>
      <c r="F117" s="700">
        <v>52130</v>
      </c>
      <c r="G117" s="713" t="s">
        <v>350</v>
      </c>
      <c r="H117" s="722">
        <v>2023.12</v>
      </c>
      <c r="I117" s="715" t="s">
        <v>1302</v>
      </c>
      <c r="J117" s="698" t="s">
        <v>1303</v>
      </c>
    </row>
    <row r="118" ht="54" spans="1:10">
      <c r="A118" s="698"/>
      <c r="B118" s="698">
        <f t="shared" si="1"/>
        <v>115</v>
      </c>
      <c r="C118" s="698"/>
      <c r="D118" s="699" t="s">
        <v>1304</v>
      </c>
      <c r="E118" s="706" t="s">
        <v>10</v>
      </c>
      <c r="F118" s="706">
        <v>5500</v>
      </c>
      <c r="G118" s="698">
        <v>2021.3</v>
      </c>
      <c r="H118" s="698">
        <v>2022.12</v>
      </c>
      <c r="I118" s="715" t="s">
        <v>1305</v>
      </c>
      <c r="J118" s="698" t="s">
        <v>47</v>
      </c>
    </row>
    <row r="119" ht="27" spans="1:10">
      <c r="A119" s="698"/>
      <c r="B119" s="698">
        <f t="shared" si="1"/>
        <v>116</v>
      </c>
      <c r="C119" s="698"/>
      <c r="D119" s="699" t="s">
        <v>1306</v>
      </c>
      <c r="E119" s="706" t="s">
        <v>11</v>
      </c>
      <c r="F119" s="709" t="s">
        <v>21</v>
      </c>
      <c r="G119" s="709" t="s">
        <v>21</v>
      </c>
      <c r="H119" s="709" t="s">
        <v>21</v>
      </c>
      <c r="I119" s="709" t="s">
        <v>21</v>
      </c>
      <c r="J119" s="698" t="s">
        <v>59</v>
      </c>
    </row>
    <row r="120" ht="36" customHeight="1" spans="1:10">
      <c r="A120" s="698"/>
      <c r="B120" s="698">
        <f t="shared" si="1"/>
        <v>117</v>
      </c>
      <c r="C120" s="698" t="s">
        <v>1307</v>
      </c>
      <c r="D120" s="699" t="s">
        <v>346</v>
      </c>
      <c r="E120" s="698" t="s">
        <v>10</v>
      </c>
      <c r="F120" s="706">
        <v>64642</v>
      </c>
      <c r="G120" s="698">
        <v>2021.1</v>
      </c>
      <c r="H120" s="698">
        <v>2023.6</v>
      </c>
      <c r="I120" s="716" t="s">
        <v>219</v>
      </c>
      <c r="J120" s="698" t="s">
        <v>110</v>
      </c>
    </row>
    <row r="121" ht="27" spans="1:10">
      <c r="A121" s="698"/>
      <c r="B121" s="698">
        <f t="shared" si="1"/>
        <v>118</v>
      </c>
      <c r="C121" s="698" t="s">
        <v>1308</v>
      </c>
      <c r="D121" s="699" t="s">
        <v>1309</v>
      </c>
      <c r="E121" s="706" t="s">
        <v>85</v>
      </c>
      <c r="F121" s="709">
        <v>3000</v>
      </c>
      <c r="G121" s="709">
        <v>2020</v>
      </c>
      <c r="H121" s="709">
        <v>2021</v>
      </c>
      <c r="I121" s="698" t="s">
        <v>359</v>
      </c>
      <c r="J121" s="698" t="s">
        <v>360</v>
      </c>
    </row>
    <row r="122" s="558" customFormat="1" ht="40.5" spans="1:10">
      <c r="A122" s="698"/>
      <c r="B122" s="698">
        <f t="shared" si="1"/>
        <v>119</v>
      </c>
      <c r="C122" s="698"/>
      <c r="D122" s="699" t="s">
        <v>1310</v>
      </c>
      <c r="E122" s="698" t="s">
        <v>10</v>
      </c>
      <c r="F122" s="698">
        <v>29000</v>
      </c>
      <c r="G122" s="698">
        <v>2020</v>
      </c>
      <c r="H122" s="698">
        <v>2023</v>
      </c>
      <c r="I122" s="698"/>
      <c r="J122" s="698"/>
    </row>
    <row r="123" ht="40.5" spans="1:10">
      <c r="A123" s="698"/>
      <c r="B123" s="698">
        <f t="shared" si="1"/>
        <v>120</v>
      </c>
      <c r="C123" s="698" t="s">
        <v>1311</v>
      </c>
      <c r="D123" s="699" t="s">
        <v>1312</v>
      </c>
      <c r="E123" s="706" t="s">
        <v>85</v>
      </c>
      <c r="F123" s="709">
        <v>3736</v>
      </c>
      <c r="G123" s="709">
        <v>2020</v>
      </c>
      <c r="H123" s="709">
        <v>2021</v>
      </c>
      <c r="I123" s="709" t="s">
        <v>137</v>
      </c>
      <c r="J123" s="709" t="s">
        <v>1313</v>
      </c>
    </row>
    <row r="124" ht="54" spans="1:10">
      <c r="A124" s="698"/>
      <c r="B124" s="698">
        <f t="shared" si="1"/>
        <v>121</v>
      </c>
      <c r="C124" s="717" t="s">
        <v>1314</v>
      </c>
      <c r="D124" s="718" t="s">
        <v>1315</v>
      </c>
      <c r="E124" s="706" t="s">
        <v>85</v>
      </c>
      <c r="F124" s="709">
        <v>7914</v>
      </c>
      <c r="G124" s="709">
        <v>2021.5</v>
      </c>
      <c r="H124" s="709">
        <v>2022.12</v>
      </c>
      <c r="I124" s="709" t="s">
        <v>149</v>
      </c>
      <c r="J124" s="698" t="s">
        <v>34</v>
      </c>
    </row>
    <row r="125" ht="40.5" spans="1:10">
      <c r="A125" s="698"/>
      <c r="B125" s="698">
        <f t="shared" si="1"/>
        <v>122</v>
      </c>
      <c r="C125" s="717"/>
      <c r="D125" s="699" t="s">
        <v>1316</v>
      </c>
      <c r="E125" s="706" t="s">
        <v>10</v>
      </c>
      <c r="F125" s="709">
        <v>2700</v>
      </c>
      <c r="G125" s="709">
        <v>2021.1</v>
      </c>
      <c r="H125" s="709">
        <v>2021.12</v>
      </c>
      <c r="I125" s="709"/>
      <c r="J125" s="698"/>
    </row>
    <row r="126" ht="67.5" spans="1:10">
      <c r="A126" s="698"/>
      <c r="B126" s="698">
        <f t="shared" si="1"/>
        <v>123</v>
      </c>
      <c r="C126" s="698" t="s">
        <v>1317</v>
      </c>
      <c r="D126" s="699" t="s">
        <v>1318</v>
      </c>
      <c r="E126" s="706" t="s">
        <v>85</v>
      </c>
      <c r="F126" s="709">
        <v>3200</v>
      </c>
      <c r="G126" s="709">
        <v>2020</v>
      </c>
      <c r="H126" s="709">
        <v>2022</v>
      </c>
      <c r="I126" s="709" t="s">
        <v>232</v>
      </c>
      <c r="J126" s="698" t="s">
        <v>24</v>
      </c>
    </row>
    <row r="127" ht="27" spans="1:10">
      <c r="A127" s="698"/>
      <c r="B127" s="698">
        <f t="shared" si="1"/>
        <v>124</v>
      </c>
      <c r="C127" s="698" t="s">
        <v>1320</v>
      </c>
      <c r="D127" s="699" t="s">
        <v>1321</v>
      </c>
      <c r="E127" s="706" t="s">
        <v>10</v>
      </c>
      <c r="F127" s="709">
        <v>3970</v>
      </c>
      <c r="G127" s="709">
        <v>2021</v>
      </c>
      <c r="H127" s="709">
        <v>2021</v>
      </c>
      <c r="I127" s="709" t="s">
        <v>243</v>
      </c>
      <c r="J127" s="698" t="s">
        <v>54</v>
      </c>
    </row>
    <row r="128" ht="67.5" spans="1:10">
      <c r="A128" s="698"/>
      <c r="B128" s="698">
        <f t="shared" si="1"/>
        <v>125</v>
      </c>
      <c r="C128" s="698" t="s">
        <v>1322</v>
      </c>
      <c r="D128" s="699" t="s">
        <v>1323</v>
      </c>
      <c r="E128" s="706" t="s">
        <v>10</v>
      </c>
      <c r="F128" s="709">
        <v>16515</v>
      </c>
      <c r="G128" s="709">
        <v>2021</v>
      </c>
      <c r="H128" s="709">
        <v>2022</v>
      </c>
      <c r="I128" s="709" t="s">
        <v>37</v>
      </c>
      <c r="J128" s="698" t="s">
        <v>38</v>
      </c>
    </row>
    <row r="129" ht="54" spans="1:10">
      <c r="A129" s="698"/>
      <c r="B129" s="698">
        <f t="shared" si="1"/>
        <v>126</v>
      </c>
      <c r="C129" s="698" t="s">
        <v>362</v>
      </c>
      <c r="D129" s="699" t="s">
        <v>1324</v>
      </c>
      <c r="E129" s="706" t="s">
        <v>10</v>
      </c>
      <c r="F129" s="706">
        <v>252900</v>
      </c>
      <c r="G129" s="698">
        <v>2021</v>
      </c>
      <c r="H129" s="698">
        <v>2025</v>
      </c>
      <c r="I129" s="698" t="s">
        <v>247</v>
      </c>
      <c r="J129" s="698" t="s">
        <v>248</v>
      </c>
    </row>
    <row r="130" ht="40.5" spans="1:10">
      <c r="A130" s="698"/>
      <c r="B130" s="698">
        <f t="shared" si="1"/>
        <v>127</v>
      </c>
      <c r="C130" s="698" t="s">
        <v>1325</v>
      </c>
      <c r="D130" s="699" t="s">
        <v>1326</v>
      </c>
      <c r="E130" s="706" t="s">
        <v>85</v>
      </c>
      <c r="F130" s="709">
        <v>13812</v>
      </c>
      <c r="G130" s="709">
        <v>2021</v>
      </c>
      <c r="H130" s="709">
        <v>2021</v>
      </c>
      <c r="I130" s="734" t="s">
        <v>262</v>
      </c>
      <c r="J130" s="698" t="s">
        <v>264</v>
      </c>
    </row>
    <row r="131" ht="40.5" spans="1:10">
      <c r="A131" s="698"/>
      <c r="B131" s="698">
        <f t="shared" si="1"/>
        <v>128</v>
      </c>
      <c r="C131" s="698"/>
      <c r="D131" s="699" t="s">
        <v>1329</v>
      </c>
      <c r="E131" s="706" t="s">
        <v>10</v>
      </c>
      <c r="F131" s="724">
        <v>154000</v>
      </c>
      <c r="G131" s="714">
        <v>2023.3</v>
      </c>
      <c r="H131" s="722">
        <v>2025.12</v>
      </c>
      <c r="I131" s="734"/>
      <c r="J131" s="698"/>
    </row>
    <row r="132" ht="54" spans="1:10">
      <c r="A132" s="698"/>
      <c r="B132" s="698">
        <f t="shared" ref="B132:B164" si="2">ROW()-3</f>
        <v>129</v>
      </c>
      <c r="C132" s="698" t="s">
        <v>1330</v>
      </c>
      <c r="D132" s="725" t="s">
        <v>1331</v>
      </c>
      <c r="E132" s="706" t="s">
        <v>10</v>
      </c>
      <c r="F132" s="724">
        <v>9460</v>
      </c>
      <c r="G132" s="726">
        <v>2020.12</v>
      </c>
      <c r="H132" s="722">
        <v>2022.12</v>
      </c>
      <c r="I132" s="734" t="s">
        <v>1332</v>
      </c>
      <c r="J132" s="715" t="s">
        <v>273</v>
      </c>
    </row>
    <row r="133" ht="67.5" spans="1:10">
      <c r="A133" s="698"/>
      <c r="B133" s="698">
        <f t="shared" si="2"/>
        <v>130</v>
      </c>
      <c r="C133" s="698" t="s">
        <v>367</v>
      </c>
      <c r="D133" s="699" t="s">
        <v>1843</v>
      </c>
      <c r="E133" s="706" t="s">
        <v>10</v>
      </c>
      <c r="F133" s="706">
        <v>21200</v>
      </c>
      <c r="G133" s="709" t="s">
        <v>21</v>
      </c>
      <c r="H133" s="709" t="s">
        <v>21</v>
      </c>
      <c r="I133" s="698" t="s">
        <v>277</v>
      </c>
      <c r="J133" s="698" t="s">
        <v>278</v>
      </c>
    </row>
    <row r="134" ht="27" spans="1:10">
      <c r="A134" s="698" t="s">
        <v>393</v>
      </c>
      <c r="B134" s="698">
        <f t="shared" si="2"/>
        <v>131</v>
      </c>
      <c r="C134" s="698" t="s">
        <v>394</v>
      </c>
      <c r="D134" s="699" t="s">
        <v>395</v>
      </c>
      <c r="E134" s="706" t="s">
        <v>10</v>
      </c>
      <c r="F134" s="698">
        <v>334100</v>
      </c>
      <c r="G134" s="709">
        <v>2020.5</v>
      </c>
      <c r="H134" s="709">
        <v>2022.6</v>
      </c>
      <c r="I134" s="698" t="s">
        <v>137</v>
      </c>
      <c r="J134" s="698" t="s">
        <v>121</v>
      </c>
    </row>
    <row r="135" ht="40.5" spans="1:10">
      <c r="A135" s="698"/>
      <c r="B135" s="698">
        <f t="shared" si="2"/>
        <v>132</v>
      </c>
      <c r="C135" s="698" t="s">
        <v>396</v>
      </c>
      <c r="D135" s="699" t="s">
        <v>397</v>
      </c>
      <c r="E135" s="698" t="s">
        <v>10</v>
      </c>
      <c r="F135" s="705">
        <v>30000</v>
      </c>
      <c r="G135" s="715" t="s">
        <v>21</v>
      </c>
      <c r="H135" s="715" t="s">
        <v>21</v>
      </c>
      <c r="I135" s="735" t="s">
        <v>398</v>
      </c>
      <c r="J135" s="698" t="s">
        <v>54</v>
      </c>
    </row>
    <row r="136" ht="27" spans="1:10">
      <c r="A136" s="698"/>
      <c r="B136" s="698">
        <f t="shared" si="2"/>
        <v>133</v>
      </c>
      <c r="C136" s="698" t="s">
        <v>399</v>
      </c>
      <c r="D136" s="699" t="s">
        <v>400</v>
      </c>
      <c r="E136" s="698" t="s">
        <v>10</v>
      </c>
      <c r="F136" s="706">
        <v>55476</v>
      </c>
      <c r="G136" s="698" t="s">
        <v>401</v>
      </c>
      <c r="H136" s="709">
        <v>2022.6</v>
      </c>
      <c r="I136" s="698" t="s">
        <v>232</v>
      </c>
      <c r="J136" s="698" t="s">
        <v>24</v>
      </c>
    </row>
    <row r="137" ht="27" spans="1:10">
      <c r="A137" s="698"/>
      <c r="B137" s="698">
        <f t="shared" si="2"/>
        <v>134</v>
      </c>
      <c r="C137" s="715" t="s">
        <v>403</v>
      </c>
      <c r="D137" s="727" t="s">
        <v>404</v>
      </c>
      <c r="E137" s="698" t="s">
        <v>10</v>
      </c>
      <c r="F137" s="728">
        <v>24940</v>
      </c>
      <c r="G137" s="726">
        <v>2020.12</v>
      </c>
      <c r="H137" s="726">
        <v>2022.12</v>
      </c>
      <c r="I137" s="736" t="s">
        <v>366</v>
      </c>
      <c r="J137" s="715" t="s">
        <v>273</v>
      </c>
    </row>
    <row r="138" ht="81" spans="1:10">
      <c r="A138" s="698" t="s">
        <v>425</v>
      </c>
      <c r="B138" s="698">
        <f t="shared" si="2"/>
        <v>135</v>
      </c>
      <c r="C138" s="715" t="s">
        <v>1334</v>
      </c>
      <c r="D138" s="703" t="s">
        <v>1335</v>
      </c>
      <c r="E138" s="698" t="s">
        <v>10</v>
      </c>
      <c r="F138" s="705">
        <v>5000</v>
      </c>
      <c r="G138" s="698">
        <v>2021.1</v>
      </c>
      <c r="H138" s="729" t="s">
        <v>212</v>
      </c>
      <c r="I138" s="698" t="s">
        <v>428</v>
      </c>
      <c r="J138" s="715" t="s">
        <v>1336</v>
      </c>
    </row>
    <row r="139" ht="54" spans="1:10">
      <c r="A139" s="698"/>
      <c r="B139" s="698">
        <f t="shared" si="2"/>
        <v>136</v>
      </c>
      <c r="C139" s="715"/>
      <c r="D139" s="703" t="s">
        <v>1337</v>
      </c>
      <c r="E139" s="698" t="s">
        <v>11</v>
      </c>
      <c r="F139" s="706" t="s">
        <v>21</v>
      </c>
      <c r="G139" s="698">
        <v>2021</v>
      </c>
      <c r="H139" s="729" t="s">
        <v>1105</v>
      </c>
      <c r="I139" s="698" t="s">
        <v>1338</v>
      </c>
      <c r="J139" s="715" t="s">
        <v>1303</v>
      </c>
    </row>
    <row r="140" ht="27" spans="1:10">
      <c r="A140" s="698"/>
      <c r="B140" s="698">
        <f t="shared" si="2"/>
        <v>137</v>
      </c>
      <c r="C140" s="698" t="s">
        <v>1340</v>
      </c>
      <c r="D140" s="699" t="s">
        <v>1341</v>
      </c>
      <c r="E140" s="698" t="s">
        <v>10</v>
      </c>
      <c r="F140" s="705">
        <v>1000</v>
      </c>
      <c r="G140" s="698">
        <v>2021</v>
      </c>
      <c r="H140" s="698">
        <v>2021</v>
      </c>
      <c r="I140" s="698" t="s">
        <v>232</v>
      </c>
      <c r="J140" s="715" t="s">
        <v>24</v>
      </c>
    </row>
    <row r="141" ht="54" spans="1:10">
      <c r="A141" s="698"/>
      <c r="B141" s="698">
        <f t="shared" si="2"/>
        <v>138</v>
      </c>
      <c r="C141" s="698" t="s">
        <v>1342</v>
      </c>
      <c r="D141" s="699" t="s">
        <v>1343</v>
      </c>
      <c r="E141" s="698" t="s">
        <v>10</v>
      </c>
      <c r="F141" s="705">
        <v>1800</v>
      </c>
      <c r="G141" s="698">
        <v>2021</v>
      </c>
      <c r="H141" s="698">
        <v>2021</v>
      </c>
      <c r="I141" s="698" t="s">
        <v>243</v>
      </c>
      <c r="J141" s="715" t="s">
        <v>54</v>
      </c>
    </row>
    <row r="142" ht="54" spans="1:10">
      <c r="A142" s="698"/>
      <c r="B142" s="698">
        <f t="shared" si="2"/>
        <v>139</v>
      </c>
      <c r="C142" s="698" t="s">
        <v>1344</v>
      </c>
      <c r="D142" s="699" t="s">
        <v>1345</v>
      </c>
      <c r="E142" s="698" t="s">
        <v>10</v>
      </c>
      <c r="F142" s="705">
        <v>166</v>
      </c>
      <c r="G142" s="698">
        <v>2021</v>
      </c>
      <c r="H142" s="698">
        <v>2021</v>
      </c>
      <c r="I142" s="698" t="s">
        <v>247</v>
      </c>
      <c r="J142" s="715" t="s">
        <v>248</v>
      </c>
    </row>
    <row r="143" ht="27" spans="1:10">
      <c r="A143" s="698"/>
      <c r="B143" s="698">
        <f t="shared" si="2"/>
        <v>140</v>
      </c>
      <c r="C143" s="698" t="s">
        <v>1346</v>
      </c>
      <c r="D143" s="699" t="s">
        <v>1347</v>
      </c>
      <c r="E143" s="698" t="s">
        <v>10</v>
      </c>
      <c r="F143" s="705">
        <v>500</v>
      </c>
      <c r="G143" s="698">
        <v>2021</v>
      </c>
      <c r="H143" s="698">
        <v>2021</v>
      </c>
      <c r="I143" s="698" t="s">
        <v>277</v>
      </c>
      <c r="J143" s="715" t="s">
        <v>278</v>
      </c>
    </row>
    <row r="144" ht="40.5" spans="1:10">
      <c r="A144" s="698" t="s">
        <v>435</v>
      </c>
      <c r="B144" s="698">
        <f t="shared" si="2"/>
        <v>141</v>
      </c>
      <c r="C144" s="698" t="s">
        <v>1348</v>
      </c>
      <c r="D144" s="699" t="s">
        <v>1349</v>
      </c>
      <c r="E144" s="698" t="s">
        <v>85</v>
      </c>
      <c r="F144" s="705">
        <v>700</v>
      </c>
      <c r="G144" s="698">
        <v>2021</v>
      </c>
      <c r="H144" s="698">
        <v>2021</v>
      </c>
      <c r="I144" s="698" t="s">
        <v>170</v>
      </c>
      <c r="J144" s="698" t="s">
        <v>47</v>
      </c>
    </row>
    <row r="145" ht="81" spans="1:10">
      <c r="A145" s="698"/>
      <c r="B145" s="698">
        <f t="shared" si="2"/>
        <v>142</v>
      </c>
      <c r="C145" s="698"/>
      <c r="D145" s="699" t="s">
        <v>1350</v>
      </c>
      <c r="E145" s="698" t="s">
        <v>10</v>
      </c>
      <c r="F145" s="705">
        <v>74042.2</v>
      </c>
      <c r="G145" s="698">
        <v>2021.1</v>
      </c>
      <c r="H145" s="698" t="s">
        <v>21</v>
      </c>
      <c r="I145" s="737" t="s">
        <v>1351</v>
      </c>
      <c r="J145" s="715" t="s">
        <v>1303</v>
      </c>
    </row>
    <row r="146" ht="40.5" spans="1:10">
      <c r="A146" s="698"/>
      <c r="B146" s="698">
        <f t="shared" si="2"/>
        <v>143</v>
      </c>
      <c r="C146" s="698"/>
      <c r="D146" s="699" t="s">
        <v>1352</v>
      </c>
      <c r="E146" s="698" t="s">
        <v>11</v>
      </c>
      <c r="F146" s="706" t="s">
        <v>21</v>
      </c>
      <c r="G146" s="698">
        <v>2021</v>
      </c>
      <c r="H146" s="698" t="s">
        <v>21</v>
      </c>
      <c r="I146" s="698" t="s">
        <v>1353</v>
      </c>
      <c r="J146" s="715" t="s">
        <v>1303</v>
      </c>
    </row>
    <row r="147" ht="40.5" spans="1:10">
      <c r="A147" s="698"/>
      <c r="B147" s="698">
        <f t="shared" si="2"/>
        <v>144</v>
      </c>
      <c r="C147" s="698" t="s">
        <v>1354</v>
      </c>
      <c r="D147" s="699" t="s">
        <v>1355</v>
      </c>
      <c r="E147" s="698" t="s">
        <v>10</v>
      </c>
      <c r="F147" s="705">
        <v>657</v>
      </c>
      <c r="G147" s="705">
        <v>2020</v>
      </c>
      <c r="H147" s="705">
        <v>2021</v>
      </c>
      <c r="I147" s="706" t="s">
        <v>137</v>
      </c>
      <c r="J147" s="698" t="s">
        <v>1313</v>
      </c>
    </row>
    <row r="148" ht="40.5" spans="1:10">
      <c r="A148" s="698"/>
      <c r="B148" s="698">
        <f t="shared" si="2"/>
        <v>145</v>
      </c>
      <c r="C148" s="698" t="s">
        <v>1356</v>
      </c>
      <c r="D148" s="699" t="s">
        <v>1357</v>
      </c>
      <c r="E148" s="698" t="s">
        <v>10</v>
      </c>
      <c r="F148" s="705">
        <v>19880</v>
      </c>
      <c r="G148" s="709">
        <v>2021.3</v>
      </c>
      <c r="H148" s="709">
        <v>2022.12</v>
      </c>
      <c r="I148" s="698" t="s">
        <v>149</v>
      </c>
      <c r="J148" s="698" t="s">
        <v>34</v>
      </c>
    </row>
    <row r="149" ht="40.5" spans="1:10">
      <c r="A149" s="698"/>
      <c r="B149" s="698">
        <f t="shared" si="2"/>
        <v>146</v>
      </c>
      <c r="C149" s="698" t="s">
        <v>1359</v>
      </c>
      <c r="D149" s="699" t="s">
        <v>1360</v>
      </c>
      <c r="E149" s="698" t="s">
        <v>10</v>
      </c>
      <c r="F149" s="705">
        <v>2850</v>
      </c>
      <c r="G149" s="698">
        <v>2021</v>
      </c>
      <c r="H149" s="698">
        <v>2021</v>
      </c>
      <c r="I149" s="698" t="s">
        <v>247</v>
      </c>
      <c r="J149" s="698" t="s">
        <v>248</v>
      </c>
    </row>
    <row r="150" ht="94.5" spans="1:10">
      <c r="A150" s="698"/>
      <c r="B150" s="698">
        <f t="shared" si="2"/>
        <v>147</v>
      </c>
      <c r="C150" s="698" t="s">
        <v>1361</v>
      </c>
      <c r="D150" s="699" t="s">
        <v>1362</v>
      </c>
      <c r="E150" s="698" t="s">
        <v>10</v>
      </c>
      <c r="F150" s="706">
        <v>878</v>
      </c>
      <c r="G150" s="698">
        <v>2019</v>
      </c>
      <c r="H150" s="698">
        <v>2021</v>
      </c>
      <c r="I150" s="706" t="s">
        <v>272</v>
      </c>
      <c r="J150" s="698" t="s">
        <v>273</v>
      </c>
    </row>
    <row r="151" ht="54" spans="1:10">
      <c r="A151" s="698"/>
      <c r="B151" s="698">
        <f t="shared" si="2"/>
        <v>148</v>
      </c>
      <c r="C151" s="698" t="s">
        <v>1363</v>
      </c>
      <c r="D151" s="703" t="s">
        <v>1364</v>
      </c>
      <c r="E151" s="698" t="s">
        <v>10</v>
      </c>
      <c r="F151" s="706">
        <v>7972</v>
      </c>
      <c r="G151" s="698">
        <v>2021</v>
      </c>
      <c r="H151" s="709" t="s">
        <v>21</v>
      </c>
      <c r="I151" s="698" t="s">
        <v>277</v>
      </c>
      <c r="J151" s="709" t="s">
        <v>278</v>
      </c>
    </row>
    <row r="152" s="559" customFormat="1" ht="27" spans="1:10">
      <c r="A152" s="698"/>
      <c r="B152" s="698">
        <f t="shared" si="2"/>
        <v>149</v>
      </c>
      <c r="C152" s="698" t="s">
        <v>1365</v>
      </c>
      <c r="D152" s="699" t="s">
        <v>444</v>
      </c>
      <c r="E152" s="698" t="s">
        <v>10</v>
      </c>
      <c r="F152" s="706">
        <v>800</v>
      </c>
      <c r="G152" s="729" t="s">
        <v>192</v>
      </c>
      <c r="H152" s="698">
        <v>2021</v>
      </c>
      <c r="I152" s="698" t="s">
        <v>37</v>
      </c>
      <c r="J152" s="698" t="s">
        <v>38</v>
      </c>
    </row>
    <row r="153" s="558" customFormat="1" spans="1:10">
      <c r="A153" s="698"/>
      <c r="B153" s="698">
        <f t="shared" si="2"/>
        <v>150</v>
      </c>
      <c r="C153" s="698" t="s">
        <v>1366</v>
      </c>
      <c r="D153" s="699" t="s">
        <v>1367</v>
      </c>
      <c r="E153" s="698" t="s">
        <v>10</v>
      </c>
      <c r="F153" s="706">
        <v>6628</v>
      </c>
      <c r="G153" s="698">
        <v>2021</v>
      </c>
      <c r="H153" s="698">
        <v>2021</v>
      </c>
      <c r="I153" s="698" t="s">
        <v>264</v>
      </c>
      <c r="J153" s="698" t="s">
        <v>264</v>
      </c>
    </row>
    <row r="154" s="558" customFormat="1" ht="40.5" spans="1:10">
      <c r="A154" s="698"/>
      <c r="B154" s="698">
        <f t="shared" si="2"/>
        <v>151</v>
      </c>
      <c r="C154" s="698" t="s">
        <v>1369</v>
      </c>
      <c r="D154" s="699" t="s">
        <v>1370</v>
      </c>
      <c r="E154" s="698" t="s">
        <v>10</v>
      </c>
      <c r="F154" s="706">
        <v>2301</v>
      </c>
      <c r="G154" s="698">
        <v>2021</v>
      </c>
      <c r="H154" s="698">
        <v>2023</v>
      </c>
      <c r="I154" s="716" t="s">
        <v>219</v>
      </c>
      <c r="J154" s="698" t="s">
        <v>110</v>
      </c>
    </row>
    <row r="155" s="558" customFormat="1" ht="54" spans="1:10">
      <c r="A155" s="698"/>
      <c r="B155" s="698">
        <f t="shared" si="2"/>
        <v>152</v>
      </c>
      <c r="C155" s="698" t="s">
        <v>1371</v>
      </c>
      <c r="D155" s="699" t="s">
        <v>1372</v>
      </c>
      <c r="E155" s="698" t="s">
        <v>10</v>
      </c>
      <c r="F155" s="706">
        <v>575</v>
      </c>
      <c r="G155" s="698">
        <v>2020</v>
      </c>
      <c r="H155" s="698">
        <v>2021</v>
      </c>
      <c r="I155" s="698" t="s">
        <v>232</v>
      </c>
      <c r="J155" s="698" t="s">
        <v>24</v>
      </c>
    </row>
    <row r="156" s="558" customFormat="1" ht="67.5" spans="1:10">
      <c r="A156" s="698" t="s">
        <v>456</v>
      </c>
      <c r="B156" s="698">
        <f t="shared" si="2"/>
        <v>153</v>
      </c>
      <c r="C156" s="698" t="s">
        <v>1373</v>
      </c>
      <c r="D156" s="699" t="s">
        <v>1374</v>
      </c>
      <c r="E156" s="698" t="s">
        <v>11</v>
      </c>
      <c r="F156" s="706" t="s">
        <v>21</v>
      </c>
      <c r="G156" s="698">
        <v>2021</v>
      </c>
      <c r="H156" s="698">
        <v>2025</v>
      </c>
      <c r="I156" s="698" t="s">
        <v>1375</v>
      </c>
      <c r="J156" s="715" t="s">
        <v>1303</v>
      </c>
    </row>
    <row r="157" s="558" customFormat="1" ht="40.5" spans="1:10">
      <c r="A157" s="698"/>
      <c r="B157" s="698">
        <f t="shared" si="2"/>
        <v>154</v>
      </c>
      <c r="C157" s="698" t="s">
        <v>1377</v>
      </c>
      <c r="D157" s="699" t="s">
        <v>1378</v>
      </c>
      <c r="E157" s="698" t="s">
        <v>10</v>
      </c>
      <c r="F157" s="705">
        <v>750</v>
      </c>
      <c r="G157" s="698">
        <v>2021</v>
      </c>
      <c r="H157" s="698">
        <v>2021</v>
      </c>
      <c r="I157" s="716" t="s">
        <v>219</v>
      </c>
      <c r="J157" s="698" t="s">
        <v>110</v>
      </c>
    </row>
    <row r="158" s="558" customFormat="1" ht="81" spans="1:10">
      <c r="A158" s="698"/>
      <c r="B158" s="698">
        <f t="shared" si="2"/>
        <v>155</v>
      </c>
      <c r="C158" s="698" t="s">
        <v>1379</v>
      </c>
      <c r="D158" s="699" t="s">
        <v>1380</v>
      </c>
      <c r="E158" s="698" t="s">
        <v>10</v>
      </c>
      <c r="F158" s="698">
        <v>6313</v>
      </c>
      <c r="G158" s="698">
        <v>2020</v>
      </c>
      <c r="H158" s="698">
        <v>2022</v>
      </c>
      <c r="I158" s="698" t="s">
        <v>243</v>
      </c>
      <c r="J158" s="698" t="s">
        <v>54</v>
      </c>
    </row>
    <row r="159" ht="27" spans="1:10">
      <c r="A159" s="698"/>
      <c r="B159" s="698">
        <f t="shared" si="2"/>
        <v>156</v>
      </c>
      <c r="C159" s="698" t="s">
        <v>1381</v>
      </c>
      <c r="D159" s="699" t="s">
        <v>1382</v>
      </c>
      <c r="E159" s="698" t="s">
        <v>10</v>
      </c>
      <c r="F159" s="698">
        <v>500</v>
      </c>
      <c r="G159" s="698">
        <v>2021.7</v>
      </c>
      <c r="H159" s="698">
        <v>2021.12</v>
      </c>
      <c r="I159" s="698" t="s">
        <v>149</v>
      </c>
      <c r="J159" s="698" t="s">
        <v>34</v>
      </c>
    </row>
    <row r="160" s="558" customFormat="1" ht="81" spans="1:10">
      <c r="A160" s="698"/>
      <c r="B160" s="698">
        <f t="shared" si="2"/>
        <v>157</v>
      </c>
      <c r="C160" s="698" t="s">
        <v>1383</v>
      </c>
      <c r="D160" s="699" t="s">
        <v>1384</v>
      </c>
      <c r="E160" s="698" t="s">
        <v>10</v>
      </c>
      <c r="F160" s="700">
        <v>6016</v>
      </c>
      <c r="G160" s="698">
        <v>2021</v>
      </c>
      <c r="H160" s="698">
        <v>2021</v>
      </c>
      <c r="I160" s="698" t="s">
        <v>262</v>
      </c>
      <c r="J160" s="698" t="s">
        <v>264</v>
      </c>
    </row>
    <row r="161" s="558" customFormat="1" ht="27" spans="1:10">
      <c r="A161" s="698"/>
      <c r="B161" s="698">
        <f t="shared" si="2"/>
        <v>158</v>
      </c>
      <c r="C161" s="698" t="s">
        <v>1385</v>
      </c>
      <c r="D161" s="699" t="s">
        <v>1386</v>
      </c>
      <c r="E161" s="698" t="s">
        <v>10</v>
      </c>
      <c r="F161" s="698">
        <v>1000</v>
      </c>
      <c r="G161" s="698">
        <v>2021</v>
      </c>
      <c r="H161" s="698">
        <v>2021</v>
      </c>
      <c r="I161" s="698" t="s">
        <v>277</v>
      </c>
      <c r="J161" s="698" t="s">
        <v>278</v>
      </c>
    </row>
    <row r="162" s="560" customFormat="1" ht="27" spans="1:10">
      <c r="A162" s="698"/>
      <c r="B162" s="698">
        <f t="shared" si="2"/>
        <v>159</v>
      </c>
      <c r="C162" s="717" t="s">
        <v>1159</v>
      </c>
      <c r="D162" s="718" t="s">
        <v>1160</v>
      </c>
      <c r="E162" s="698" t="s">
        <v>10</v>
      </c>
      <c r="F162" s="706">
        <v>500</v>
      </c>
      <c r="G162" s="698">
        <v>2021.4</v>
      </c>
      <c r="H162" s="698">
        <v>2021.9</v>
      </c>
      <c r="I162" s="698" t="s">
        <v>137</v>
      </c>
      <c r="J162" s="700" t="s">
        <v>121</v>
      </c>
    </row>
    <row r="163" s="560" customFormat="1" ht="27" spans="1:10">
      <c r="A163" s="698"/>
      <c r="B163" s="698">
        <f t="shared" si="2"/>
        <v>160</v>
      </c>
      <c r="C163" s="698" t="s">
        <v>1166</v>
      </c>
      <c r="D163" s="699" t="s">
        <v>1167</v>
      </c>
      <c r="E163" s="698" t="s">
        <v>10</v>
      </c>
      <c r="F163" s="706">
        <v>1800</v>
      </c>
      <c r="G163" s="709" t="s">
        <v>21</v>
      </c>
      <c r="H163" s="709" t="s">
        <v>21</v>
      </c>
      <c r="I163" s="698" t="s">
        <v>277</v>
      </c>
      <c r="J163" s="698" t="s">
        <v>278</v>
      </c>
    </row>
    <row r="164" ht="67.5" spans="1:10">
      <c r="A164" s="698"/>
      <c r="B164" s="698">
        <f t="shared" si="2"/>
        <v>161</v>
      </c>
      <c r="C164" s="698" t="s">
        <v>1387</v>
      </c>
      <c r="D164" s="699" t="s">
        <v>1388</v>
      </c>
      <c r="E164" s="698" t="s">
        <v>10</v>
      </c>
      <c r="F164" s="698">
        <v>3000</v>
      </c>
      <c r="G164" s="698">
        <v>2021</v>
      </c>
      <c r="H164" s="698">
        <v>2021</v>
      </c>
      <c r="I164" s="698" t="s">
        <v>137</v>
      </c>
      <c r="J164" s="698" t="s">
        <v>1313</v>
      </c>
    </row>
    <row r="165" spans="1:10">
      <c r="A165" s="696" t="str">
        <f>项目库统计汇总表0!A4</f>
        <v>二、靓景（合计项目297项，总投资1772.78亿元；其中新建项目176项，总投资1037.24亿元；续建项目68项，总投资275.91亿元；谋划项目53项，总投资459.61亿元。）</v>
      </c>
      <c r="B165" s="696"/>
      <c r="C165" s="696"/>
      <c r="D165" s="696"/>
      <c r="E165" s="696"/>
      <c r="F165" s="696"/>
      <c r="G165" s="696"/>
      <c r="H165" s="696"/>
      <c r="I165" s="696"/>
      <c r="J165" s="696"/>
    </row>
    <row r="166" spans="1:10">
      <c r="A166" s="696" t="str">
        <f>项目库统计汇总表0!A5</f>
        <v>1、园林绿化（合计项目106项，总投资262.17亿元；其中新建项目51项，总投资72.62亿元；续建项目29项，总投资63.65亿元；谋划项目26项，总投资125.89亿元。）</v>
      </c>
      <c r="B166" s="696"/>
      <c r="C166" s="696"/>
      <c r="D166" s="696"/>
      <c r="E166" s="696"/>
      <c r="F166" s="696"/>
      <c r="G166" s="696"/>
      <c r="H166" s="696"/>
      <c r="I166" s="696"/>
      <c r="J166" s="696"/>
    </row>
    <row r="167" ht="40.5" spans="1:10">
      <c r="A167" s="698" t="s">
        <v>476</v>
      </c>
      <c r="B167" s="698">
        <f>B164+1</f>
        <v>162</v>
      </c>
      <c r="C167" s="698" t="s">
        <v>477</v>
      </c>
      <c r="D167" s="699" t="s">
        <v>478</v>
      </c>
      <c r="E167" s="698" t="s">
        <v>85</v>
      </c>
      <c r="F167" s="730">
        <v>150000</v>
      </c>
      <c r="G167" s="730">
        <v>2012</v>
      </c>
      <c r="H167" s="709">
        <v>2022</v>
      </c>
      <c r="I167" s="716" t="s">
        <v>219</v>
      </c>
      <c r="J167" s="698" t="s">
        <v>110</v>
      </c>
    </row>
    <row r="168" ht="40.5" spans="1:10">
      <c r="A168" s="698"/>
      <c r="B168" s="698">
        <f t="shared" ref="B168:B183" si="3">B167+1</f>
        <v>163</v>
      </c>
      <c r="C168" s="698" t="s">
        <v>1390</v>
      </c>
      <c r="D168" s="699" t="s">
        <v>1391</v>
      </c>
      <c r="E168" s="698" t="s">
        <v>85</v>
      </c>
      <c r="F168" s="730">
        <v>4000</v>
      </c>
      <c r="G168" s="730">
        <v>2020</v>
      </c>
      <c r="H168" s="709">
        <v>2021</v>
      </c>
      <c r="I168" s="698" t="s">
        <v>1392</v>
      </c>
      <c r="J168" s="698" t="s">
        <v>24</v>
      </c>
    </row>
    <row r="169" ht="40.5" spans="1:10">
      <c r="A169" s="698" t="s">
        <v>480</v>
      </c>
      <c r="B169" s="698">
        <f t="shared" si="3"/>
        <v>164</v>
      </c>
      <c r="C169" s="709" t="s">
        <v>481</v>
      </c>
      <c r="D169" s="703" t="s">
        <v>482</v>
      </c>
      <c r="E169" s="698" t="s">
        <v>10</v>
      </c>
      <c r="F169" s="709">
        <v>8000</v>
      </c>
      <c r="G169" s="730" t="s">
        <v>21</v>
      </c>
      <c r="H169" s="709" t="s">
        <v>21</v>
      </c>
      <c r="I169" s="698" t="s">
        <v>277</v>
      </c>
      <c r="J169" s="698" t="s">
        <v>278</v>
      </c>
    </row>
    <row r="170" ht="27" spans="1:10">
      <c r="A170" s="698"/>
      <c r="B170" s="698">
        <f t="shared" si="3"/>
        <v>165</v>
      </c>
      <c r="C170" s="698" t="s">
        <v>485</v>
      </c>
      <c r="D170" s="699" t="s">
        <v>1393</v>
      </c>
      <c r="E170" s="698" t="s">
        <v>10</v>
      </c>
      <c r="F170" s="709">
        <v>309</v>
      </c>
      <c r="G170" s="709" t="s">
        <v>21</v>
      </c>
      <c r="H170" s="709" t="s">
        <v>21</v>
      </c>
      <c r="I170" s="698" t="s">
        <v>37</v>
      </c>
      <c r="J170" s="698" t="s">
        <v>38</v>
      </c>
    </row>
    <row r="171" ht="27" spans="1:10">
      <c r="A171" s="698"/>
      <c r="B171" s="698">
        <f t="shared" si="3"/>
        <v>166</v>
      </c>
      <c r="C171" s="698" t="s">
        <v>487</v>
      </c>
      <c r="D171" s="699" t="s">
        <v>488</v>
      </c>
      <c r="E171" s="698" t="s">
        <v>10</v>
      </c>
      <c r="F171" s="709">
        <v>14000</v>
      </c>
      <c r="G171" s="709">
        <v>2021</v>
      </c>
      <c r="H171" s="709">
        <v>2023</v>
      </c>
      <c r="I171" s="698" t="s">
        <v>149</v>
      </c>
      <c r="J171" s="698" t="s">
        <v>34</v>
      </c>
    </row>
    <row r="172" ht="27" spans="1:10">
      <c r="A172" s="698"/>
      <c r="B172" s="698">
        <f t="shared" si="3"/>
        <v>167</v>
      </c>
      <c r="C172" s="698" t="s">
        <v>489</v>
      </c>
      <c r="D172" s="699" t="s">
        <v>490</v>
      </c>
      <c r="E172" s="698" t="s">
        <v>10</v>
      </c>
      <c r="F172" s="713">
        <v>13171</v>
      </c>
      <c r="G172" s="713">
        <v>2024</v>
      </c>
      <c r="H172" s="722">
        <v>2025</v>
      </c>
      <c r="I172" s="698" t="s">
        <v>262</v>
      </c>
      <c r="J172" s="698" t="s">
        <v>264</v>
      </c>
    </row>
    <row r="173" ht="27" spans="1:10">
      <c r="A173" s="698"/>
      <c r="B173" s="698">
        <f t="shared" si="3"/>
        <v>168</v>
      </c>
      <c r="C173" s="698" t="s">
        <v>491</v>
      </c>
      <c r="D173" s="699" t="s">
        <v>492</v>
      </c>
      <c r="E173" s="698" t="s">
        <v>10</v>
      </c>
      <c r="F173" s="713">
        <v>2000</v>
      </c>
      <c r="G173" s="709" t="s">
        <v>21</v>
      </c>
      <c r="H173" s="709" t="s">
        <v>21</v>
      </c>
      <c r="I173" s="698" t="s">
        <v>277</v>
      </c>
      <c r="J173" s="698" t="s">
        <v>278</v>
      </c>
    </row>
    <row r="174" ht="27" spans="1:10">
      <c r="A174" s="698"/>
      <c r="B174" s="698">
        <f t="shared" si="3"/>
        <v>169</v>
      </c>
      <c r="C174" s="698" t="s">
        <v>1394</v>
      </c>
      <c r="D174" s="699" t="s">
        <v>1395</v>
      </c>
      <c r="E174" s="698" t="s">
        <v>10</v>
      </c>
      <c r="F174" s="713">
        <v>10000</v>
      </c>
      <c r="G174" s="709">
        <v>2021</v>
      </c>
      <c r="H174" s="709">
        <v>2025</v>
      </c>
      <c r="I174" s="716" t="s">
        <v>219</v>
      </c>
      <c r="J174" s="698" t="s">
        <v>110</v>
      </c>
    </row>
    <row r="175" ht="27" spans="1:10">
      <c r="A175" s="698"/>
      <c r="B175" s="698">
        <f t="shared" si="3"/>
        <v>170</v>
      </c>
      <c r="C175" s="698" t="s">
        <v>493</v>
      </c>
      <c r="D175" s="699" t="s">
        <v>494</v>
      </c>
      <c r="E175" s="698" t="s">
        <v>85</v>
      </c>
      <c r="F175" s="709" t="s">
        <v>21</v>
      </c>
      <c r="G175" s="709" t="s">
        <v>21</v>
      </c>
      <c r="H175" s="709" t="s">
        <v>21</v>
      </c>
      <c r="I175" s="716" t="s">
        <v>219</v>
      </c>
      <c r="J175" s="698" t="s">
        <v>110</v>
      </c>
    </row>
    <row r="176" ht="40.5" spans="1:10">
      <c r="A176" s="698"/>
      <c r="B176" s="698">
        <f t="shared" si="3"/>
        <v>171</v>
      </c>
      <c r="C176" s="698" t="s">
        <v>495</v>
      </c>
      <c r="D176" s="699" t="s">
        <v>496</v>
      </c>
      <c r="E176" s="698" t="s">
        <v>11</v>
      </c>
      <c r="F176" s="709" t="s">
        <v>21</v>
      </c>
      <c r="G176" s="709" t="s">
        <v>21</v>
      </c>
      <c r="H176" s="709" t="s">
        <v>21</v>
      </c>
      <c r="I176" s="698" t="s">
        <v>497</v>
      </c>
      <c r="J176" s="698" t="s">
        <v>47</v>
      </c>
    </row>
    <row r="177" ht="27" spans="1:10">
      <c r="A177" s="698"/>
      <c r="B177" s="698">
        <f t="shared" si="3"/>
        <v>172</v>
      </c>
      <c r="C177" s="698" t="s">
        <v>498</v>
      </c>
      <c r="D177" s="699" t="s">
        <v>499</v>
      </c>
      <c r="E177" s="698" t="s">
        <v>11</v>
      </c>
      <c r="F177" s="709" t="s">
        <v>21</v>
      </c>
      <c r="G177" s="709" t="s">
        <v>21</v>
      </c>
      <c r="H177" s="709" t="s">
        <v>21</v>
      </c>
      <c r="I177" s="698" t="s">
        <v>497</v>
      </c>
      <c r="J177" s="698" t="s">
        <v>47</v>
      </c>
    </row>
    <row r="178" ht="27" spans="1:10">
      <c r="A178" s="698"/>
      <c r="B178" s="698">
        <f t="shared" si="3"/>
        <v>173</v>
      </c>
      <c r="C178" s="698" t="s">
        <v>500</v>
      </c>
      <c r="D178" s="731" t="s">
        <v>501</v>
      </c>
      <c r="E178" s="698" t="s">
        <v>11</v>
      </c>
      <c r="F178" s="709" t="s">
        <v>21</v>
      </c>
      <c r="G178" s="709" t="s">
        <v>21</v>
      </c>
      <c r="H178" s="709" t="s">
        <v>21</v>
      </c>
      <c r="I178" s="702" t="s">
        <v>277</v>
      </c>
      <c r="J178" s="702" t="s">
        <v>278</v>
      </c>
    </row>
    <row r="179" ht="40.5" spans="1:10">
      <c r="A179" s="698"/>
      <c r="B179" s="698">
        <f t="shared" si="3"/>
        <v>174</v>
      </c>
      <c r="C179" s="698" t="s">
        <v>1397</v>
      </c>
      <c r="D179" s="731" t="s">
        <v>1398</v>
      </c>
      <c r="E179" s="698" t="s">
        <v>11</v>
      </c>
      <c r="F179" s="709" t="s">
        <v>21</v>
      </c>
      <c r="G179" s="709">
        <v>2021</v>
      </c>
      <c r="H179" s="709">
        <v>2025</v>
      </c>
      <c r="I179" s="702" t="s">
        <v>1399</v>
      </c>
      <c r="J179" s="702" t="s">
        <v>54</v>
      </c>
    </row>
    <row r="180" ht="27" spans="1:10">
      <c r="A180" s="698"/>
      <c r="B180" s="698">
        <f t="shared" si="3"/>
        <v>175</v>
      </c>
      <c r="C180" s="698" t="s">
        <v>502</v>
      </c>
      <c r="D180" s="699" t="s">
        <v>503</v>
      </c>
      <c r="E180" s="698" t="s">
        <v>11</v>
      </c>
      <c r="F180" s="709" t="s">
        <v>21</v>
      </c>
      <c r="G180" s="709" t="s">
        <v>21</v>
      </c>
      <c r="H180" s="709" t="s">
        <v>21</v>
      </c>
      <c r="I180" s="698" t="s">
        <v>300</v>
      </c>
      <c r="J180" s="698" t="s">
        <v>59</v>
      </c>
    </row>
    <row r="181" ht="27" spans="1:10">
      <c r="A181" s="698" t="s">
        <v>504</v>
      </c>
      <c r="B181" s="698">
        <f t="shared" si="3"/>
        <v>176</v>
      </c>
      <c r="C181" s="698" t="s">
        <v>505</v>
      </c>
      <c r="D181" s="699" t="s">
        <v>506</v>
      </c>
      <c r="E181" s="698" t="s">
        <v>10</v>
      </c>
      <c r="F181" s="709">
        <v>150000</v>
      </c>
      <c r="G181" s="709">
        <v>2021</v>
      </c>
      <c r="H181" s="709">
        <v>2025</v>
      </c>
      <c r="I181" s="698" t="s">
        <v>137</v>
      </c>
      <c r="J181" s="698" t="s">
        <v>121</v>
      </c>
    </row>
    <row r="182" ht="40.5" spans="1:10">
      <c r="A182" s="698"/>
      <c r="B182" s="698">
        <f t="shared" si="3"/>
        <v>177</v>
      </c>
      <c r="C182" s="698" t="s">
        <v>507</v>
      </c>
      <c r="D182" s="699" t="s">
        <v>508</v>
      </c>
      <c r="E182" s="698" t="s">
        <v>10</v>
      </c>
      <c r="F182" s="713">
        <v>10000</v>
      </c>
      <c r="G182" s="709">
        <v>2023</v>
      </c>
      <c r="H182" s="709">
        <v>2025</v>
      </c>
      <c r="I182" s="698" t="s">
        <v>359</v>
      </c>
      <c r="J182" s="698" t="s">
        <v>360</v>
      </c>
    </row>
    <row r="183" ht="40.5" spans="1:10">
      <c r="A183" s="698"/>
      <c r="B183" s="698">
        <f t="shared" si="3"/>
        <v>178</v>
      </c>
      <c r="C183" s="698" t="s">
        <v>509</v>
      </c>
      <c r="D183" s="699" t="s">
        <v>510</v>
      </c>
      <c r="E183" s="698" t="s">
        <v>10</v>
      </c>
      <c r="F183" s="709" t="s">
        <v>21</v>
      </c>
      <c r="G183" s="730">
        <v>2021</v>
      </c>
      <c r="H183" s="709">
        <v>2022</v>
      </c>
      <c r="I183" s="698" t="s">
        <v>479</v>
      </c>
      <c r="J183" s="698" t="s">
        <v>47</v>
      </c>
    </row>
    <row r="184" ht="27" spans="1:10">
      <c r="A184" s="698"/>
      <c r="B184" s="698"/>
      <c r="C184" s="698"/>
      <c r="D184" s="733" t="s">
        <v>511</v>
      </c>
      <c r="E184" s="698"/>
      <c r="F184" s="709" t="s">
        <v>21</v>
      </c>
      <c r="G184" s="730">
        <v>2023</v>
      </c>
      <c r="H184" s="709">
        <v>2024</v>
      </c>
      <c r="I184" s="698" t="s">
        <v>479</v>
      </c>
      <c r="J184" s="698" t="s">
        <v>47</v>
      </c>
    </row>
    <row r="185" ht="27" spans="1:10">
      <c r="A185" s="698"/>
      <c r="B185" s="698"/>
      <c r="C185" s="698"/>
      <c r="D185" s="733" t="s">
        <v>512</v>
      </c>
      <c r="E185" s="698"/>
      <c r="F185" s="709" t="s">
        <v>21</v>
      </c>
      <c r="G185" s="730">
        <v>2022</v>
      </c>
      <c r="H185" s="709">
        <v>2023</v>
      </c>
      <c r="I185" s="698" t="s">
        <v>479</v>
      </c>
      <c r="J185" s="698" t="s">
        <v>47</v>
      </c>
    </row>
    <row r="186" ht="27" spans="1:10">
      <c r="A186" s="698"/>
      <c r="B186" s="698">
        <f>B183+1</f>
        <v>179</v>
      </c>
      <c r="C186" s="698" t="s">
        <v>516</v>
      </c>
      <c r="D186" s="733" t="s">
        <v>517</v>
      </c>
      <c r="E186" s="698" t="s">
        <v>10</v>
      </c>
      <c r="F186" s="709">
        <v>2000</v>
      </c>
      <c r="G186" s="709" t="s">
        <v>21</v>
      </c>
      <c r="H186" s="709" t="s">
        <v>21</v>
      </c>
      <c r="I186" s="698" t="s">
        <v>277</v>
      </c>
      <c r="J186" s="698" t="s">
        <v>278</v>
      </c>
    </row>
    <row r="187" ht="40.5" spans="1:10">
      <c r="A187" s="698"/>
      <c r="B187" s="698">
        <f t="shared" ref="B187:B250" si="4">B186+1</f>
        <v>180</v>
      </c>
      <c r="C187" s="698" t="s">
        <v>518</v>
      </c>
      <c r="D187" s="733" t="s">
        <v>1400</v>
      </c>
      <c r="E187" s="698" t="s">
        <v>10</v>
      </c>
      <c r="F187" s="709" t="s">
        <v>21</v>
      </c>
      <c r="G187" s="709">
        <v>2021</v>
      </c>
      <c r="H187" s="709">
        <v>2025</v>
      </c>
      <c r="I187" s="698" t="s">
        <v>520</v>
      </c>
      <c r="J187" s="698" t="s">
        <v>429</v>
      </c>
    </row>
    <row r="188" ht="54" spans="1:10">
      <c r="A188" s="698"/>
      <c r="B188" s="698">
        <f t="shared" si="4"/>
        <v>181</v>
      </c>
      <c r="C188" s="698" t="s">
        <v>1401</v>
      </c>
      <c r="D188" s="699" t="s">
        <v>1402</v>
      </c>
      <c r="E188" s="698" t="s">
        <v>10</v>
      </c>
      <c r="F188" s="709">
        <v>1200</v>
      </c>
      <c r="G188" s="709">
        <v>2021</v>
      </c>
      <c r="H188" s="709">
        <v>2022</v>
      </c>
      <c r="I188" s="698" t="s">
        <v>311</v>
      </c>
      <c r="J188" s="698" t="s">
        <v>59</v>
      </c>
    </row>
    <row r="189" ht="40.5" spans="1:10">
      <c r="A189" s="698"/>
      <c r="B189" s="698">
        <f t="shared" si="4"/>
        <v>182</v>
      </c>
      <c r="C189" s="698" t="s">
        <v>1403</v>
      </c>
      <c r="D189" s="699" t="s">
        <v>1404</v>
      </c>
      <c r="E189" s="698" t="s">
        <v>10</v>
      </c>
      <c r="F189" s="709">
        <v>390</v>
      </c>
      <c r="G189" s="709">
        <v>2021</v>
      </c>
      <c r="H189" s="709">
        <v>2021</v>
      </c>
      <c r="I189" s="698" t="s">
        <v>479</v>
      </c>
      <c r="J189" s="698" t="s">
        <v>47</v>
      </c>
    </row>
    <row r="190" ht="40.5" spans="1:10">
      <c r="A190" s="698"/>
      <c r="B190" s="698">
        <f t="shared" si="4"/>
        <v>183</v>
      </c>
      <c r="C190" s="698" t="s">
        <v>1405</v>
      </c>
      <c r="D190" s="699" t="s">
        <v>1406</v>
      </c>
      <c r="E190" s="698" t="s">
        <v>10</v>
      </c>
      <c r="F190" s="698">
        <v>6500</v>
      </c>
      <c r="G190" s="698">
        <v>2021</v>
      </c>
      <c r="H190" s="709">
        <v>2021</v>
      </c>
      <c r="I190" s="698" t="s">
        <v>247</v>
      </c>
      <c r="J190" s="698" t="s">
        <v>248</v>
      </c>
    </row>
    <row r="191" ht="27" spans="1:10">
      <c r="A191" s="698"/>
      <c r="B191" s="698">
        <f t="shared" si="4"/>
        <v>184</v>
      </c>
      <c r="C191" s="698" t="s">
        <v>1407</v>
      </c>
      <c r="D191" s="699" t="s">
        <v>1408</v>
      </c>
      <c r="E191" s="698" t="s">
        <v>10</v>
      </c>
      <c r="F191" s="709">
        <v>1800</v>
      </c>
      <c r="G191" s="709">
        <v>2021</v>
      </c>
      <c r="H191" s="709">
        <v>2021</v>
      </c>
      <c r="I191" s="698" t="s">
        <v>149</v>
      </c>
      <c r="J191" s="698" t="s">
        <v>34</v>
      </c>
    </row>
    <row r="192" ht="54" spans="1:10">
      <c r="A192" s="698"/>
      <c r="B192" s="698">
        <f t="shared" si="4"/>
        <v>185</v>
      </c>
      <c r="C192" s="698" t="s">
        <v>1409</v>
      </c>
      <c r="D192" s="699" t="s">
        <v>1410</v>
      </c>
      <c r="E192" s="698" t="s">
        <v>85</v>
      </c>
      <c r="F192" s="698">
        <v>4478</v>
      </c>
      <c r="G192" s="698">
        <v>2020</v>
      </c>
      <c r="H192" s="709">
        <v>2021</v>
      </c>
      <c r="I192" s="698" t="s">
        <v>262</v>
      </c>
      <c r="J192" s="698" t="s">
        <v>264</v>
      </c>
    </row>
    <row r="193" ht="27" spans="1:10">
      <c r="A193" s="698"/>
      <c r="B193" s="698">
        <f t="shared" si="4"/>
        <v>186</v>
      </c>
      <c r="C193" s="698" t="s">
        <v>1414</v>
      </c>
      <c r="D193" s="699" t="s">
        <v>1415</v>
      </c>
      <c r="E193" s="698" t="s">
        <v>85</v>
      </c>
      <c r="F193" s="709">
        <v>10400</v>
      </c>
      <c r="G193" s="709">
        <v>2020</v>
      </c>
      <c r="H193" s="709">
        <v>2023</v>
      </c>
      <c r="I193" s="698" t="s">
        <v>37</v>
      </c>
      <c r="J193" s="698" t="s">
        <v>38</v>
      </c>
    </row>
    <row r="194" spans="1:10">
      <c r="A194" s="698"/>
      <c r="B194" s="698">
        <f t="shared" si="4"/>
        <v>187</v>
      </c>
      <c r="C194" s="698" t="s">
        <v>1416</v>
      </c>
      <c r="D194" s="699" t="s">
        <v>1417</v>
      </c>
      <c r="E194" s="698" t="s">
        <v>85</v>
      </c>
      <c r="F194" s="709">
        <v>18000</v>
      </c>
      <c r="G194" s="709">
        <v>2020</v>
      </c>
      <c r="H194" s="709">
        <v>2021</v>
      </c>
      <c r="I194" s="698" t="s">
        <v>37</v>
      </c>
      <c r="J194" s="698" t="s">
        <v>38</v>
      </c>
    </row>
    <row r="195" ht="54" spans="1:10">
      <c r="A195" s="698"/>
      <c r="B195" s="698">
        <f t="shared" si="4"/>
        <v>188</v>
      </c>
      <c r="C195" s="698" t="s">
        <v>1418</v>
      </c>
      <c r="D195" s="699" t="s">
        <v>1419</v>
      </c>
      <c r="E195" s="698" t="s">
        <v>85</v>
      </c>
      <c r="F195" s="709">
        <v>55100</v>
      </c>
      <c r="G195" s="709">
        <v>2016</v>
      </c>
      <c r="H195" s="709">
        <v>2022</v>
      </c>
      <c r="I195" s="698" t="s">
        <v>262</v>
      </c>
      <c r="J195" s="698" t="s">
        <v>264</v>
      </c>
    </row>
    <row r="196" ht="27" spans="1:10">
      <c r="A196" s="698"/>
      <c r="B196" s="698">
        <f t="shared" si="4"/>
        <v>189</v>
      </c>
      <c r="C196" s="698" t="s">
        <v>1420</v>
      </c>
      <c r="D196" s="699" t="s">
        <v>1421</v>
      </c>
      <c r="E196" s="698" t="s">
        <v>85</v>
      </c>
      <c r="F196" s="698">
        <v>80000</v>
      </c>
      <c r="G196" s="709">
        <v>2016</v>
      </c>
      <c r="H196" s="698">
        <v>2025</v>
      </c>
      <c r="I196" s="698" t="s">
        <v>247</v>
      </c>
      <c r="J196" s="698" t="s">
        <v>248</v>
      </c>
    </row>
    <row r="197" ht="27" spans="1:10">
      <c r="A197" s="698"/>
      <c r="B197" s="698">
        <f t="shared" si="4"/>
        <v>190</v>
      </c>
      <c r="C197" s="698" t="s">
        <v>521</v>
      </c>
      <c r="D197" s="699" t="s">
        <v>522</v>
      </c>
      <c r="E197" s="698" t="s">
        <v>11</v>
      </c>
      <c r="F197" s="709">
        <v>3900</v>
      </c>
      <c r="G197" s="713">
        <v>2022</v>
      </c>
      <c r="H197" s="722">
        <v>2025</v>
      </c>
      <c r="I197" s="698" t="s">
        <v>300</v>
      </c>
      <c r="J197" s="698" t="s">
        <v>59</v>
      </c>
    </row>
    <row r="198" ht="27" spans="1:10">
      <c r="A198" s="698"/>
      <c r="B198" s="698">
        <f t="shared" si="4"/>
        <v>191</v>
      </c>
      <c r="C198" s="698" t="s">
        <v>523</v>
      </c>
      <c r="D198" s="699" t="s">
        <v>524</v>
      </c>
      <c r="E198" s="698" t="s">
        <v>11</v>
      </c>
      <c r="F198" s="730">
        <v>3500</v>
      </c>
      <c r="G198" s="730">
        <v>2022</v>
      </c>
      <c r="H198" s="709">
        <v>2025</v>
      </c>
      <c r="I198" s="698" t="s">
        <v>300</v>
      </c>
      <c r="J198" s="698" t="s">
        <v>59</v>
      </c>
    </row>
    <row r="199" ht="27" spans="1:10">
      <c r="A199" s="698"/>
      <c r="B199" s="698">
        <f t="shared" si="4"/>
        <v>192</v>
      </c>
      <c r="C199" s="698" t="s">
        <v>525</v>
      </c>
      <c r="D199" s="699" t="s">
        <v>526</v>
      </c>
      <c r="E199" s="698" t="s">
        <v>11</v>
      </c>
      <c r="F199" s="709" t="s">
        <v>21</v>
      </c>
      <c r="G199" s="730">
        <v>2023</v>
      </c>
      <c r="H199" s="709">
        <v>2025</v>
      </c>
      <c r="I199" s="698" t="s">
        <v>527</v>
      </c>
      <c r="J199" s="698" t="s">
        <v>47</v>
      </c>
    </row>
    <row r="200" ht="27" spans="1:10">
      <c r="A200" s="698"/>
      <c r="B200" s="698">
        <f t="shared" si="4"/>
        <v>193</v>
      </c>
      <c r="C200" s="698" t="s">
        <v>1423</v>
      </c>
      <c r="D200" s="699" t="s">
        <v>1424</v>
      </c>
      <c r="E200" s="698" t="s">
        <v>11</v>
      </c>
      <c r="F200" s="709" t="s">
        <v>21</v>
      </c>
      <c r="G200" s="709" t="s">
        <v>21</v>
      </c>
      <c r="H200" s="709" t="s">
        <v>21</v>
      </c>
      <c r="I200" s="698" t="s">
        <v>595</v>
      </c>
      <c r="J200" s="698" t="s">
        <v>47</v>
      </c>
    </row>
    <row r="201" ht="67.5" spans="1:10">
      <c r="A201" s="698"/>
      <c r="B201" s="698">
        <f t="shared" si="4"/>
        <v>194</v>
      </c>
      <c r="C201" s="717" t="s">
        <v>1425</v>
      </c>
      <c r="D201" s="699" t="s">
        <v>1426</v>
      </c>
      <c r="E201" s="698" t="s">
        <v>85</v>
      </c>
      <c r="F201" s="709">
        <v>350</v>
      </c>
      <c r="G201" s="709">
        <v>2020</v>
      </c>
      <c r="H201" s="709">
        <v>2021</v>
      </c>
      <c r="I201" s="698" t="s">
        <v>546</v>
      </c>
      <c r="J201" s="698" t="s">
        <v>121</v>
      </c>
    </row>
    <row r="202" ht="40.5" spans="1:10">
      <c r="A202" s="698"/>
      <c r="B202" s="698">
        <f t="shared" si="4"/>
        <v>195</v>
      </c>
      <c r="C202" s="698" t="s">
        <v>1427</v>
      </c>
      <c r="D202" s="699" t="s">
        <v>1428</v>
      </c>
      <c r="E202" s="698" t="s">
        <v>10</v>
      </c>
      <c r="F202" s="709">
        <v>470</v>
      </c>
      <c r="G202" s="709">
        <v>2021.03</v>
      </c>
      <c r="H202" s="709">
        <v>2021.12</v>
      </c>
      <c r="I202" s="698" t="s">
        <v>232</v>
      </c>
      <c r="J202" s="698" t="s">
        <v>24</v>
      </c>
    </row>
    <row r="203" ht="40.5" spans="1:10">
      <c r="A203" s="698"/>
      <c r="B203" s="698">
        <f t="shared" si="4"/>
        <v>196</v>
      </c>
      <c r="C203" s="698" t="s">
        <v>1430</v>
      </c>
      <c r="D203" s="699" t="s">
        <v>1431</v>
      </c>
      <c r="E203" s="698" t="s">
        <v>10</v>
      </c>
      <c r="F203" s="709">
        <v>761</v>
      </c>
      <c r="G203" s="709">
        <v>2021</v>
      </c>
      <c r="H203" s="709">
        <v>2021</v>
      </c>
      <c r="I203" s="716" t="s">
        <v>219</v>
      </c>
      <c r="J203" s="698" t="s">
        <v>110</v>
      </c>
    </row>
    <row r="204" ht="40.5" spans="1:10">
      <c r="A204" s="698"/>
      <c r="B204" s="698">
        <f t="shared" si="4"/>
        <v>197</v>
      </c>
      <c r="C204" s="698" t="s">
        <v>1432</v>
      </c>
      <c r="D204" s="699" t="s">
        <v>1433</v>
      </c>
      <c r="E204" s="698" t="s">
        <v>10</v>
      </c>
      <c r="F204" s="709">
        <v>800</v>
      </c>
      <c r="G204" s="709">
        <v>2021</v>
      </c>
      <c r="H204" s="709">
        <v>2021</v>
      </c>
      <c r="I204" s="698" t="s">
        <v>247</v>
      </c>
      <c r="J204" s="698" t="s">
        <v>248</v>
      </c>
    </row>
    <row r="205" ht="40.5" spans="1:10">
      <c r="A205" s="698"/>
      <c r="B205" s="698">
        <f t="shared" si="4"/>
        <v>198</v>
      </c>
      <c r="C205" s="698" t="s">
        <v>1434</v>
      </c>
      <c r="D205" s="699" t="s">
        <v>1435</v>
      </c>
      <c r="E205" s="698" t="s">
        <v>10</v>
      </c>
      <c r="F205" s="709">
        <v>315</v>
      </c>
      <c r="G205" s="709">
        <v>2021</v>
      </c>
      <c r="H205" s="709">
        <v>2021</v>
      </c>
      <c r="I205" s="698" t="s">
        <v>262</v>
      </c>
      <c r="J205" s="698" t="s">
        <v>264</v>
      </c>
    </row>
    <row r="206" ht="67.5" spans="1:10">
      <c r="A206" s="698"/>
      <c r="B206" s="698">
        <f t="shared" si="4"/>
        <v>199</v>
      </c>
      <c r="C206" s="698" t="s">
        <v>1436</v>
      </c>
      <c r="D206" s="699" t="s">
        <v>1437</v>
      </c>
      <c r="E206" s="698" t="s">
        <v>85</v>
      </c>
      <c r="F206" s="709">
        <v>235</v>
      </c>
      <c r="G206" s="709">
        <v>2021</v>
      </c>
      <c r="H206" s="709">
        <v>2022</v>
      </c>
      <c r="I206" s="698" t="s">
        <v>243</v>
      </c>
      <c r="J206" s="698" t="s">
        <v>54</v>
      </c>
    </row>
    <row r="207" ht="54" spans="1:10">
      <c r="A207" s="698" t="s">
        <v>531</v>
      </c>
      <c r="B207" s="698">
        <f t="shared" si="4"/>
        <v>200</v>
      </c>
      <c r="C207" s="698" t="s">
        <v>532</v>
      </c>
      <c r="D207" s="699" t="s">
        <v>533</v>
      </c>
      <c r="E207" s="698" t="s">
        <v>10</v>
      </c>
      <c r="F207" s="709">
        <v>50000</v>
      </c>
      <c r="G207" s="730">
        <v>2021</v>
      </c>
      <c r="H207" s="709">
        <v>2022</v>
      </c>
      <c r="I207" s="698" t="s">
        <v>497</v>
      </c>
      <c r="J207" s="698" t="s">
        <v>429</v>
      </c>
    </row>
    <row r="208" ht="54" spans="1:10">
      <c r="A208" s="698"/>
      <c r="B208" s="698">
        <f t="shared" si="4"/>
        <v>201</v>
      </c>
      <c r="C208" s="698" t="s">
        <v>534</v>
      </c>
      <c r="D208" s="699" t="s">
        <v>535</v>
      </c>
      <c r="E208" s="698" t="s">
        <v>10</v>
      </c>
      <c r="F208" s="709">
        <v>50000</v>
      </c>
      <c r="G208" s="730">
        <v>2021</v>
      </c>
      <c r="H208" s="709">
        <v>2023</v>
      </c>
      <c r="I208" s="698" t="s">
        <v>311</v>
      </c>
      <c r="J208" s="698" t="s">
        <v>59</v>
      </c>
    </row>
    <row r="209" ht="27" spans="1:10">
      <c r="A209" s="698"/>
      <c r="B209" s="698">
        <f t="shared" si="4"/>
        <v>202</v>
      </c>
      <c r="C209" s="698" t="s">
        <v>536</v>
      </c>
      <c r="D209" s="699" t="s">
        <v>537</v>
      </c>
      <c r="E209" s="698" t="s">
        <v>10</v>
      </c>
      <c r="F209" s="709">
        <v>4000</v>
      </c>
      <c r="G209" s="730">
        <v>2023</v>
      </c>
      <c r="H209" s="709">
        <v>2024</v>
      </c>
      <c r="I209" s="698" t="s">
        <v>149</v>
      </c>
      <c r="J209" s="698" t="s">
        <v>34</v>
      </c>
    </row>
    <row r="210" ht="27" spans="1:10">
      <c r="A210" s="698"/>
      <c r="B210" s="698">
        <f t="shared" si="4"/>
        <v>203</v>
      </c>
      <c r="C210" s="698" t="s">
        <v>1438</v>
      </c>
      <c r="D210" s="699" t="s">
        <v>1439</v>
      </c>
      <c r="E210" s="698" t="s">
        <v>10</v>
      </c>
      <c r="F210" s="709">
        <v>1800</v>
      </c>
      <c r="G210" s="730">
        <v>2021.3</v>
      </c>
      <c r="H210" s="709">
        <v>2021</v>
      </c>
      <c r="I210" s="698" t="s">
        <v>149</v>
      </c>
      <c r="J210" s="698" t="s">
        <v>34</v>
      </c>
    </row>
    <row r="211" ht="27" spans="1:10">
      <c r="A211" s="698"/>
      <c r="B211" s="698">
        <f t="shared" si="4"/>
        <v>204</v>
      </c>
      <c r="C211" s="698" t="s">
        <v>1440</v>
      </c>
      <c r="D211" s="699" t="s">
        <v>1441</v>
      </c>
      <c r="E211" s="698" t="s">
        <v>10</v>
      </c>
      <c r="F211" s="709">
        <v>7000</v>
      </c>
      <c r="G211" s="730">
        <v>2021</v>
      </c>
      <c r="H211" s="709">
        <v>2022</v>
      </c>
      <c r="I211" s="698" t="s">
        <v>243</v>
      </c>
      <c r="J211" s="698" t="s">
        <v>54</v>
      </c>
    </row>
    <row r="212" ht="27" spans="1:10">
      <c r="A212" s="698"/>
      <c r="B212" s="698">
        <f t="shared" si="4"/>
        <v>205</v>
      </c>
      <c r="C212" s="698" t="s">
        <v>538</v>
      </c>
      <c r="D212" s="699" t="s">
        <v>539</v>
      </c>
      <c r="E212" s="698" t="s">
        <v>85</v>
      </c>
      <c r="F212" s="709">
        <v>71500</v>
      </c>
      <c r="G212" s="709">
        <v>2018.2</v>
      </c>
      <c r="H212" s="709">
        <v>2021.12</v>
      </c>
      <c r="I212" s="698" t="s">
        <v>232</v>
      </c>
      <c r="J212" s="698" t="s">
        <v>24</v>
      </c>
    </row>
    <row r="213" ht="40.5" spans="1:10">
      <c r="A213" s="698"/>
      <c r="B213" s="698">
        <f t="shared" si="4"/>
        <v>206</v>
      </c>
      <c r="C213" s="698" t="s">
        <v>541</v>
      </c>
      <c r="D213" s="699" t="s">
        <v>1442</v>
      </c>
      <c r="E213" s="698" t="s">
        <v>85</v>
      </c>
      <c r="F213" s="709">
        <v>39000</v>
      </c>
      <c r="G213" s="709">
        <v>2021.3</v>
      </c>
      <c r="H213" s="709">
        <v>2022.12</v>
      </c>
      <c r="I213" s="698" t="s">
        <v>232</v>
      </c>
      <c r="J213" s="698" t="s">
        <v>24</v>
      </c>
    </row>
    <row r="214" ht="54" spans="1:10">
      <c r="A214" s="698"/>
      <c r="B214" s="698">
        <f t="shared" si="4"/>
        <v>207</v>
      </c>
      <c r="C214" s="698" t="s">
        <v>1443</v>
      </c>
      <c r="D214" s="699" t="s">
        <v>1444</v>
      </c>
      <c r="E214" s="698" t="s">
        <v>85</v>
      </c>
      <c r="F214" s="709">
        <v>5145</v>
      </c>
      <c r="G214" s="709">
        <v>2020</v>
      </c>
      <c r="H214" s="709">
        <v>2021</v>
      </c>
      <c r="I214" s="698" t="s">
        <v>546</v>
      </c>
      <c r="J214" s="698" t="s">
        <v>121</v>
      </c>
    </row>
    <row r="215" ht="40.5" spans="1:10">
      <c r="A215" s="698"/>
      <c r="B215" s="698">
        <f t="shared" si="4"/>
        <v>208</v>
      </c>
      <c r="C215" s="698" t="s">
        <v>544</v>
      </c>
      <c r="D215" s="699" t="s">
        <v>545</v>
      </c>
      <c r="E215" s="698" t="s">
        <v>11</v>
      </c>
      <c r="F215" s="709">
        <v>6150</v>
      </c>
      <c r="G215" s="730">
        <v>2021</v>
      </c>
      <c r="H215" s="709">
        <v>2023</v>
      </c>
      <c r="I215" s="698" t="s">
        <v>546</v>
      </c>
      <c r="J215" s="698" t="s">
        <v>121</v>
      </c>
    </row>
    <row r="216" ht="40.5" spans="1:10">
      <c r="A216" s="698"/>
      <c r="B216" s="698">
        <f t="shared" si="4"/>
        <v>209</v>
      </c>
      <c r="C216" s="698" t="s">
        <v>547</v>
      </c>
      <c r="D216" s="699" t="s">
        <v>548</v>
      </c>
      <c r="E216" s="698" t="s">
        <v>11</v>
      </c>
      <c r="F216" s="709">
        <v>20000</v>
      </c>
      <c r="G216" s="730">
        <v>2021</v>
      </c>
      <c r="H216" s="709">
        <v>2023</v>
      </c>
      <c r="I216" s="698" t="s">
        <v>546</v>
      </c>
      <c r="J216" s="698" t="s">
        <v>121</v>
      </c>
    </row>
    <row r="217" ht="40.5" spans="1:10">
      <c r="A217" s="698"/>
      <c r="B217" s="698">
        <f t="shared" si="4"/>
        <v>210</v>
      </c>
      <c r="C217" s="698" t="s">
        <v>549</v>
      </c>
      <c r="D217" s="699" t="s">
        <v>550</v>
      </c>
      <c r="E217" s="698" t="s">
        <v>11</v>
      </c>
      <c r="F217" s="709">
        <v>2650</v>
      </c>
      <c r="G217" s="730">
        <v>2021</v>
      </c>
      <c r="H217" s="709">
        <v>2023</v>
      </c>
      <c r="I217" s="698" t="s">
        <v>546</v>
      </c>
      <c r="J217" s="698" t="s">
        <v>121</v>
      </c>
    </row>
    <row r="218" ht="54" spans="1:10">
      <c r="A218" s="698"/>
      <c r="B218" s="698">
        <f t="shared" si="4"/>
        <v>211</v>
      </c>
      <c r="C218" s="698" t="s">
        <v>551</v>
      </c>
      <c r="D218" s="699" t="s">
        <v>552</v>
      </c>
      <c r="E218" s="698" t="s">
        <v>11</v>
      </c>
      <c r="F218" s="709">
        <v>1200000</v>
      </c>
      <c r="G218" s="709" t="s">
        <v>21</v>
      </c>
      <c r="H218" s="709" t="s">
        <v>21</v>
      </c>
      <c r="I218" s="698" t="s">
        <v>553</v>
      </c>
      <c r="J218" s="698" t="s">
        <v>429</v>
      </c>
    </row>
    <row r="219" ht="54" spans="1:10">
      <c r="A219" s="698"/>
      <c r="B219" s="698">
        <f t="shared" si="4"/>
        <v>212</v>
      </c>
      <c r="C219" s="698" t="s">
        <v>554</v>
      </c>
      <c r="D219" s="699" t="s">
        <v>555</v>
      </c>
      <c r="E219" s="698" t="s">
        <v>11</v>
      </c>
      <c r="F219" s="709">
        <v>12000</v>
      </c>
      <c r="G219" s="709" t="s">
        <v>21</v>
      </c>
      <c r="H219" s="709" t="s">
        <v>21</v>
      </c>
      <c r="I219" s="698" t="s">
        <v>264</v>
      </c>
      <c r="J219" s="698" t="s">
        <v>264</v>
      </c>
    </row>
    <row r="220" ht="40.5" spans="1:10">
      <c r="A220" s="698"/>
      <c r="B220" s="698">
        <f t="shared" si="4"/>
        <v>213</v>
      </c>
      <c r="C220" s="698" t="s">
        <v>556</v>
      </c>
      <c r="D220" s="699" t="s">
        <v>557</v>
      </c>
      <c r="E220" s="698" t="s">
        <v>11</v>
      </c>
      <c r="F220" s="709" t="s">
        <v>21</v>
      </c>
      <c r="G220" s="730">
        <v>2021</v>
      </c>
      <c r="H220" s="709">
        <v>2023</v>
      </c>
      <c r="I220" s="698" t="s">
        <v>558</v>
      </c>
      <c r="J220" s="698" t="s">
        <v>559</v>
      </c>
    </row>
    <row r="221" ht="40.5" spans="1:10">
      <c r="A221" s="698"/>
      <c r="B221" s="698">
        <f t="shared" si="4"/>
        <v>214</v>
      </c>
      <c r="C221" s="698" t="s">
        <v>560</v>
      </c>
      <c r="D221" s="699" t="s">
        <v>561</v>
      </c>
      <c r="E221" s="698" t="s">
        <v>11</v>
      </c>
      <c r="F221" s="709" t="s">
        <v>21</v>
      </c>
      <c r="G221" s="730">
        <v>2021</v>
      </c>
      <c r="H221" s="709">
        <v>2023</v>
      </c>
      <c r="I221" s="698" t="s">
        <v>311</v>
      </c>
      <c r="J221" s="698" t="s">
        <v>59</v>
      </c>
    </row>
    <row r="222" ht="36" customHeight="1" spans="1:10">
      <c r="A222" s="698" t="s">
        <v>562</v>
      </c>
      <c r="B222" s="698">
        <f t="shared" si="4"/>
        <v>215</v>
      </c>
      <c r="C222" s="698" t="s">
        <v>563</v>
      </c>
      <c r="D222" s="699" t="s">
        <v>564</v>
      </c>
      <c r="E222" s="698" t="s">
        <v>10</v>
      </c>
      <c r="F222" s="713">
        <v>26500</v>
      </c>
      <c r="G222" s="709" t="s">
        <v>21</v>
      </c>
      <c r="H222" s="709" t="s">
        <v>21</v>
      </c>
      <c r="I222" s="698" t="s">
        <v>37</v>
      </c>
      <c r="J222" s="698" t="s">
        <v>38</v>
      </c>
    </row>
    <row r="223" ht="27" spans="1:10">
      <c r="A223" s="698"/>
      <c r="B223" s="698">
        <f t="shared" si="4"/>
        <v>216</v>
      </c>
      <c r="C223" s="698" t="s">
        <v>565</v>
      </c>
      <c r="D223" s="699" t="s">
        <v>566</v>
      </c>
      <c r="E223" s="698" t="s">
        <v>10</v>
      </c>
      <c r="F223" s="716">
        <v>6000</v>
      </c>
      <c r="G223" s="709" t="s">
        <v>21</v>
      </c>
      <c r="H223" s="709" t="s">
        <v>21</v>
      </c>
      <c r="I223" s="715" t="s">
        <v>277</v>
      </c>
      <c r="J223" s="698" t="s">
        <v>278</v>
      </c>
    </row>
    <row r="224" ht="27" spans="1:10">
      <c r="A224" s="698"/>
      <c r="B224" s="698">
        <f t="shared" si="4"/>
        <v>217</v>
      </c>
      <c r="C224" s="698" t="s">
        <v>567</v>
      </c>
      <c r="D224" s="699" t="s">
        <v>568</v>
      </c>
      <c r="E224" s="698" t="s">
        <v>10</v>
      </c>
      <c r="F224" s="709">
        <v>5000</v>
      </c>
      <c r="G224" s="709">
        <v>2021</v>
      </c>
      <c r="H224" s="709">
        <v>2025</v>
      </c>
      <c r="I224" s="698" t="s">
        <v>569</v>
      </c>
      <c r="J224" s="698" t="s">
        <v>273</v>
      </c>
    </row>
    <row r="225" ht="27" spans="1:10">
      <c r="A225" s="698"/>
      <c r="B225" s="698">
        <f t="shared" si="4"/>
        <v>218</v>
      </c>
      <c r="C225" s="698" t="s">
        <v>570</v>
      </c>
      <c r="D225" s="699" t="s">
        <v>571</v>
      </c>
      <c r="E225" s="698" t="s">
        <v>11</v>
      </c>
      <c r="F225" s="709" t="s">
        <v>21</v>
      </c>
      <c r="G225" s="709">
        <v>2021</v>
      </c>
      <c r="H225" s="709">
        <v>2023</v>
      </c>
      <c r="I225" s="709" t="s">
        <v>21</v>
      </c>
      <c r="J225" s="698" t="s">
        <v>47</v>
      </c>
    </row>
    <row r="226" ht="27" spans="1:10">
      <c r="A226" s="698"/>
      <c r="B226" s="698">
        <f t="shared" si="4"/>
        <v>219</v>
      </c>
      <c r="C226" s="698" t="s">
        <v>572</v>
      </c>
      <c r="D226" s="699" t="s">
        <v>573</v>
      </c>
      <c r="E226" s="698" t="s">
        <v>11</v>
      </c>
      <c r="F226" s="709" t="s">
        <v>21</v>
      </c>
      <c r="G226" s="709">
        <v>2021</v>
      </c>
      <c r="H226" s="709">
        <v>2023</v>
      </c>
      <c r="I226" s="709" t="s">
        <v>21</v>
      </c>
      <c r="J226" s="698" t="s">
        <v>47</v>
      </c>
    </row>
    <row r="227" ht="27" spans="1:10">
      <c r="A227" s="698"/>
      <c r="B227" s="698">
        <f t="shared" si="4"/>
        <v>220</v>
      </c>
      <c r="C227" s="698" t="s">
        <v>574</v>
      </c>
      <c r="D227" s="699" t="s">
        <v>575</v>
      </c>
      <c r="E227" s="698" t="s">
        <v>11</v>
      </c>
      <c r="F227" s="709">
        <v>10750</v>
      </c>
      <c r="G227" s="730">
        <v>2022</v>
      </c>
      <c r="H227" s="709">
        <v>2024</v>
      </c>
      <c r="I227" s="698" t="s">
        <v>527</v>
      </c>
      <c r="J227" s="698" t="s">
        <v>47</v>
      </c>
    </row>
    <row r="228" ht="27" spans="1:10">
      <c r="A228" s="698"/>
      <c r="B228" s="698">
        <f t="shared" si="4"/>
        <v>221</v>
      </c>
      <c r="C228" s="698" t="s">
        <v>576</v>
      </c>
      <c r="D228" s="699" t="s">
        <v>577</v>
      </c>
      <c r="E228" s="698" t="s">
        <v>11</v>
      </c>
      <c r="F228" s="709" t="s">
        <v>21</v>
      </c>
      <c r="G228" s="698">
        <v>2022</v>
      </c>
      <c r="H228" s="698">
        <v>2024</v>
      </c>
      <c r="I228" s="698" t="s">
        <v>300</v>
      </c>
      <c r="J228" s="698" t="s">
        <v>59</v>
      </c>
    </row>
    <row r="229" ht="27" spans="1:10">
      <c r="A229" s="698"/>
      <c r="B229" s="698">
        <f t="shared" si="4"/>
        <v>222</v>
      </c>
      <c r="C229" s="698" t="s">
        <v>578</v>
      </c>
      <c r="D229" s="699" t="s">
        <v>579</v>
      </c>
      <c r="E229" s="698" t="s">
        <v>11</v>
      </c>
      <c r="F229" s="709" t="s">
        <v>21</v>
      </c>
      <c r="G229" s="709">
        <v>2021</v>
      </c>
      <c r="H229" s="709">
        <v>2023</v>
      </c>
      <c r="I229" s="709" t="s">
        <v>21</v>
      </c>
      <c r="J229" s="698" t="s">
        <v>47</v>
      </c>
    </row>
    <row r="230" ht="27" spans="1:10">
      <c r="A230" s="698"/>
      <c r="B230" s="698">
        <f t="shared" si="4"/>
        <v>223</v>
      </c>
      <c r="C230" s="698" t="s">
        <v>580</v>
      </c>
      <c r="D230" s="699" t="s">
        <v>581</v>
      </c>
      <c r="E230" s="698" t="s">
        <v>11</v>
      </c>
      <c r="F230" s="709" t="s">
        <v>21</v>
      </c>
      <c r="G230" s="709">
        <v>2021</v>
      </c>
      <c r="H230" s="709">
        <v>2023</v>
      </c>
      <c r="I230" s="709" t="s">
        <v>21</v>
      </c>
      <c r="J230" s="698" t="s">
        <v>47</v>
      </c>
    </row>
    <row r="231" ht="27" spans="1:10">
      <c r="A231" s="698"/>
      <c r="B231" s="698">
        <f t="shared" si="4"/>
        <v>224</v>
      </c>
      <c r="C231" s="698" t="s">
        <v>587</v>
      </c>
      <c r="D231" s="699" t="s">
        <v>588</v>
      </c>
      <c r="E231" s="698" t="s">
        <v>10</v>
      </c>
      <c r="F231" s="709" t="s">
        <v>21</v>
      </c>
      <c r="G231" s="709" t="s">
        <v>21</v>
      </c>
      <c r="H231" s="709" t="s">
        <v>21</v>
      </c>
      <c r="I231" s="709" t="s">
        <v>21</v>
      </c>
      <c r="J231" s="698" t="s">
        <v>589</v>
      </c>
    </row>
    <row r="232" ht="27" spans="1:10">
      <c r="A232" s="698"/>
      <c r="B232" s="698">
        <f t="shared" si="4"/>
        <v>225</v>
      </c>
      <c r="C232" s="717" t="s">
        <v>518</v>
      </c>
      <c r="D232" s="718" t="s">
        <v>590</v>
      </c>
      <c r="E232" s="698" t="s">
        <v>10</v>
      </c>
      <c r="F232" s="709" t="s">
        <v>21</v>
      </c>
      <c r="G232" s="709">
        <v>2021</v>
      </c>
      <c r="H232" s="709">
        <v>2025</v>
      </c>
      <c r="I232" s="698" t="s">
        <v>520</v>
      </c>
      <c r="J232" s="698" t="s">
        <v>429</v>
      </c>
    </row>
    <row r="233" ht="40.5" spans="1:10">
      <c r="A233" s="698"/>
      <c r="B233" s="698">
        <f t="shared" si="4"/>
        <v>226</v>
      </c>
      <c r="C233" s="717" t="s">
        <v>591</v>
      </c>
      <c r="D233" s="718" t="s">
        <v>592</v>
      </c>
      <c r="E233" s="698" t="s">
        <v>10</v>
      </c>
      <c r="F233" s="709" t="s">
        <v>21</v>
      </c>
      <c r="G233" s="709">
        <v>2021</v>
      </c>
      <c r="H233" s="709">
        <v>2023</v>
      </c>
      <c r="I233" s="709" t="s">
        <v>21</v>
      </c>
      <c r="J233" s="698" t="s">
        <v>59</v>
      </c>
    </row>
    <row r="234" ht="27" spans="1:10">
      <c r="A234" s="698"/>
      <c r="B234" s="698">
        <f t="shared" si="4"/>
        <v>227</v>
      </c>
      <c r="C234" s="698" t="s">
        <v>593</v>
      </c>
      <c r="D234" s="699" t="s">
        <v>594</v>
      </c>
      <c r="E234" s="698" t="s">
        <v>10</v>
      </c>
      <c r="F234" s="709" t="s">
        <v>21</v>
      </c>
      <c r="G234" s="709" t="s">
        <v>21</v>
      </c>
      <c r="H234" s="709" t="s">
        <v>21</v>
      </c>
      <c r="I234" s="698" t="s">
        <v>595</v>
      </c>
      <c r="J234" s="698" t="s">
        <v>47</v>
      </c>
    </row>
    <row r="235" ht="27" spans="1:10">
      <c r="A235" s="698"/>
      <c r="B235" s="698">
        <f t="shared" si="4"/>
        <v>228</v>
      </c>
      <c r="C235" s="698" t="s">
        <v>1445</v>
      </c>
      <c r="D235" s="699" t="s">
        <v>1446</v>
      </c>
      <c r="E235" s="698" t="s">
        <v>85</v>
      </c>
      <c r="F235" s="709">
        <v>700</v>
      </c>
      <c r="G235" s="709">
        <v>2020</v>
      </c>
      <c r="H235" s="709">
        <v>2021</v>
      </c>
      <c r="I235" s="698" t="s">
        <v>311</v>
      </c>
      <c r="J235" s="698" t="s">
        <v>59</v>
      </c>
    </row>
    <row r="236" ht="27" spans="1:10">
      <c r="A236" s="698"/>
      <c r="B236" s="698">
        <f t="shared" si="4"/>
        <v>229</v>
      </c>
      <c r="C236" s="698" t="s">
        <v>1447</v>
      </c>
      <c r="D236" s="699" t="s">
        <v>1448</v>
      </c>
      <c r="E236" s="698" t="s">
        <v>85</v>
      </c>
      <c r="F236" s="709">
        <v>2300</v>
      </c>
      <c r="G236" s="709">
        <v>2019</v>
      </c>
      <c r="H236" s="709">
        <v>2021</v>
      </c>
      <c r="I236" s="698" t="s">
        <v>149</v>
      </c>
      <c r="J236" s="698" t="s">
        <v>34</v>
      </c>
    </row>
    <row r="237" ht="54" spans="1:10">
      <c r="A237" s="698"/>
      <c r="B237" s="698">
        <f t="shared" si="4"/>
        <v>230</v>
      </c>
      <c r="C237" s="698" t="s">
        <v>1450</v>
      </c>
      <c r="D237" s="699" t="s">
        <v>1451</v>
      </c>
      <c r="E237" s="698" t="s">
        <v>85</v>
      </c>
      <c r="F237" s="709">
        <v>132000</v>
      </c>
      <c r="G237" s="709">
        <v>2018</v>
      </c>
      <c r="H237" s="709">
        <v>2021</v>
      </c>
      <c r="I237" s="698" t="s">
        <v>243</v>
      </c>
      <c r="J237" s="698" t="s">
        <v>54</v>
      </c>
    </row>
    <row r="238" ht="27" spans="1:10">
      <c r="A238" s="698"/>
      <c r="B238" s="698">
        <f t="shared" si="4"/>
        <v>231</v>
      </c>
      <c r="C238" s="698" t="s">
        <v>1452</v>
      </c>
      <c r="D238" s="699" t="s">
        <v>1453</v>
      </c>
      <c r="E238" s="698" t="s">
        <v>11</v>
      </c>
      <c r="F238" s="709" t="s">
        <v>21</v>
      </c>
      <c r="G238" s="709">
        <v>2021</v>
      </c>
      <c r="H238" s="709">
        <v>2023</v>
      </c>
      <c r="I238" s="698" t="s">
        <v>595</v>
      </c>
      <c r="J238" s="698" t="s">
        <v>47</v>
      </c>
    </row>
    <row r="239" ht="108" spans="1:10">
      <c r="A239" s="698"/>
      <c r="B239" s="698">
        <f t="shared" si="4"/>
        <v>232</v>
      </c>
      <c r="C239" s="698" t="s">
        <v>1454</v>
      </c>
      <c r="D239" s="699" t="s">
        <v>1455</v>
      </c>
      <c r="E239" s="698" t="s">
        <v>10</v>
      </c>
      <c r="F239" s="709">
        <v>923</v>
      </c>
      <c r="G239" s="709">
        <v>2021</v>
      </c>
      <c r="H239" s="709">
        <v>2021</v>
      </c>
      <c r="I239" s="698" t="s">
        <v>37</v>
      </c>
      <c r="J239" s="698" t="s">
        <v>38</v>
      </c>
    </row>
    <row r="240" ht="67.5" spans="1:10">
      <c r="A240" s="698"/>
      <c r="B240" s="698">
        <f t="shared" si="4"/>
        <v>233</v>
      </c>
      <c r="C240" s="698" t="s">
        <v>1456</v>
      </c>
      <c r="D240" s="699" t="s">
        <v>1457</v>
      </c>
      <c r="E240" s="698" t="s">
        <v>10</v>
      </c>
      <c r="F240" s="709">
        <v>98</v>
      </c>
      <c r="G240" s="709">
        <v>2021</v>
      </c>
      <c r="H240" s="709">
        <v>2021</v>
      </c>
      <c r="I240" s="698" t="s">
        <v>219</v>
      </c>
      <c r="J240" s="698" t="s">
        <v>110</v>
      </c>
    </row>
    <row r="241" ht="27" spans="1:10">
      <c r="A241" s="698"/>
      <c r="B241" s="698">
        <f t="shared" si="4"/>
        <v>234</v>
      </c>
      <c r="C241" s="698" t="s">
        <v>1458</v>
      </c>
      <c r="D241" s="699" t="s">
        <v>1459</v>
      </c>
      <c r="E241" s="698" t="s">
        <v>10</v>
      </c>
      <c r="F241" s="709">
        <v>60</v>
      </c>
      <c r="G241" s="709">
        <v>2021</v>
      </c>
      <c r="H241" s="709">
        <v>2021</v>
      </c>
      <c r="I241" s="698" t="s">
        <v>247</v>
      </c>
      <c r="J241" s="698" t="s">
        <v>248</v>
      </c>
    </row>
    <row r="242" ht="27" spans="1:10">
      <c r="A242" s="698"/>
      <c r="B242" s="698">
        <f t="shared" si="4"/>
        <v>235</v>
      </c>
      <c r="C242" s="698" t="s">
        <v>1460</v>
      </c>
      <c r="D242" s="699" t="s">
        <v>1461</v>
      </c>
      <c r="E242" s="698" t="s">
        <v>10</v>
      </c>
      <c r="F242" s="709">
        <v>1000</v>
      </c>
      <c r="G242" s="709">
        <v>2021</v>
      </c>
      <c r="H242" s="709">
        <v>2025</v>
      </c>
      <c r="I242" s="698" t="s">
        <v>272</v>
      </c>
      <c r="J242" s="698" t="s">
        <v>273</v>
      </c>
    </row>
    <row r="243" ht="40.5" spans="1:10">
      <c r="A243" s="698"/>
      <c r="B243" s="698">
        <f t="shared" si="4"/>
        <v>236</v>
      </c>
      <c r="C243" s="698" t="s">
        <v>1462</v>
      </c>
      <c r="D243" s="699" t="s">
        <v>1463</v>
      </c>
      <c r="E243" s="698" t="s">
        <v>10</v>
      </c>
      <c r="F243" s="709">
        <v>600</v>
      </c>
      <c r="G243" s="709">
        <v>2020</v>
      </c>
      <c r="H243" s="709">
        <v>2021</v>
      </c>
      <c r="I243" s="698" t="s">
        <v>219</v>
      </c>
      <c r="J243" s="698" t="s">
        <v>110</v>
      </c>
    </row>
    <row r="244" ht="40.5" spans="1:10">
      <c r="A244" s="698"/>
      <c r="B244" s="698">
        <f t="shared" si="4"/>
        <v>237</v>
      </c>
      <c r="C244" s="698" t="s">
        <v>1464</v>
      </c>
      <c r="D244" s="699" t="s">
        <v>1465</v>
      </c>
      <c r="E244" s="698" t="s">
        <v>10</v>
      </c>
      <c r="F244" s="709">
        <v>300</v>
      </c>
      <c r="G244" s="709">
        <v>2021</v>
      </c>
      <c r="H244" s="709">
        <v>2021</v>
      </c>
      <c r="I244" s="698" t="s">
        <v>520</v>
      </c>
      <c r="J244" s="698" t="s">
        <v>47</v>
      </c>
    </row>
    <row r="245" ht="40.5" spans="1:10">
      <c r="A245" s="698"/>
      <c r="B245" s="698">
        <f t="shared" si="4"/>
        <v>238</v>
      </c>
      <c r="C245" s="698" t="s">
        <v>1466</v>
      </c>
      <c r="D245" s="699" t="s">
        <v>1467</v>
      </c>
      <c r="E245" s="698" t="s">
        <v>10</v>
      </c>
      <c r="F245" s="709">
        <v>700</v>
      </c>
      <c r="G245" s="709">
        <v>2021</v>
      </c>
      <c r="H245" s="709">
        <v>2021</v>
      </c>
      <c r="I245" s="698" t="s">
        <v>520</v>
      </c>
      <c r="J245" s="698" t="s">
        <v>47</v>
      </c>
    </row>
    <row r="246" ht="27" spans="1:10">
      <c r="A246" s="698"/>
      <c r="B246" s="698">
        <f t="shared" si="4"/>
        <v>239</v>
      </c>
      <c r="C246" s="698" t="s">
        <v>1468</v>
      </c>
      <c r="D246" s="699" t="s">
        <v>1469</v>
      </c>
      <c r="E246" s="698" t="s">
        <v>10</v>
      </c>
      <c r="F246" s="709">
        <v>300</v>
      </c>
      <c r="G246" s="709">
        <v>2021</v>
      </c>
      <c r="H246" s="709">
        <v>2021</v>
      </c>
      <c r="I246" s="698" t="s">
        <v>520</v>
      </c>
      <c r="J246" s="698" t="s">
        <v>47</v>
      </c>
    </row>
    <row r="247" ht="40.5" spans="1:10">
      <c r="A247" s="698"/>
      <c r="B247" s="698">
        <f t="shared" si="4"/>
        <v>240</v>
      </c>
      <c r="C247" s="698" t="s">
        <v>1470</v>
      </c>
      <c r="D247" s="699" t="s">
        <v>1471</v>
      </c>
      <c r="E247" s="698" t="s">
        <v>10</v>
      </c>
      <c r="F247" s="709">
        <v>325</v>
      </c>
      <c r="G247" s="709">
        <v>2021</v>
      </c>
      <c r="H247" s="709">
        <v>2021</v>
      </c>
      <c r="I247" s="698" t="s">
        <v>520</v>
      </c>
      <c r="J247" s="698" t="s">
        <v>47</v>
      </c>
    </row>
    <row r="248" ht="54" spans="1:10">
      <c r="A248" s="698"/>
      <c r="B248" s="698">
        <f t="shared" si="4"/>
        <v>241</v>
      </c>
      <c r="C248" s="698" t="s">
        <v>1475</v>
      </c>
      <c r="D248" s="699" t="s">
        <v>1476</v>
      </c>
      <c r="E248" s="698" t="s">
        <v>10</v>
      </c>
      <c r="F248" s="709">
        <v>800</v>
      </c>
      <c r="G248" s="709">
        <v>2021</v>
      </c>
      <c r="H248" s="709">
        <v>2021</v>
      </c>
      <c r="I248" s="698" t="s">
        <v>149</v>
      </c>
      <c r="J248" s="698" t="s">
        <v>34</v>
      </c>
    </row>
    <row r="249" ht="27" spans="1:10">
      <c r="A249" s="698"/>
      <c r="B249" s="698">
        <f t="shared" si="4"/>
        <v>242</v>
      </c>
      <c r="C249" s="698" t="s">
        <v>1477</v>
      </c>
      <c r="D249" s="699" t="s">
        <v>1478</v>
      </c>
      <c r="E249" s="698" t="s">
        <v>10</v>
      </c>
      <c r="F249" s="709">
        <v>350</v>
      </c>
      <c r="G249" s="709">
        <v>2021</v>
      </c>
      <c r="H249" s="709">
        <v>2021</v>
      </c>
      <c r="I249" s="698" t="s">
        <v>520</v>
      </c>
      <c r="J249" s="698" t="s">
        <v>59</v>
      </c>
    </row>
    <row r="250" ht="135" spans="1:10">
      <c r="A250" s="698"/>
      <c r="B250" s="698">
        <f t="shared" si="4"/>
        <v>243</v>
      </c>
      <c r="C250" s="698" t="s">
        <v>1479</v>
      </c>
      <c r="D250" s="699" t="s">
        <v>1844</v>
      </c>
      <c r="E250" s="698" t="s">
        <v>85</v>
      </c>
      <c r="F250" s="709">
        <v>12251</v>
      </c>
      <c r="G250" s="709">
        <v>2019</v>
      </c>
      <c r="H250" s="709">
        <v>2022</v>
      </c>
      <c r="I250" s="698" t="s">
        <v>277</v>
      </c>
      <c r="J250" s="698" t="s">
        <v>278</v>
      </c>
    </row>
    <row r="251" ht="54" spans="1:10">
      <c r="A251" s="698"/>
      <c r="B251" s="698">
        <f t="shared" ref="B251:B273" si="5">B250+1</f>
        <v>244</v>
      </c>
      <c r="C251" s="698" t="s">
        <v>1481</v>
      </c>
      <c r="D251" s="699" t="s">
        <v>1482</v>
      </c>
      <c r="E251" s="698" t="s">
        <v>85</v>
      </c>
      <c r="F251" s="709">
        <v>5000</v>
      </c>
      <c r="G251" s="709">
        <v>2020</v>
      </c>
      <c r="H251" s="709">
        <v>2021</v>
      </c>
      <c r="I251" s="698" t="s">
        <v>243</v>
      </c>
      <c r="J251" s="698" t="s">
        <v>54</v>
      </c>
    </row>
    <row r="252" spans="1:10">
      <c r="A252" s="698"/>
      <c r="B252" s="698">
        <f t="shared" si="5"/>
        <v>245</v>
      </c>
      <c r="C252" s="698" t="s">
        <v>1483</v>
      </c>
      <c r="D252" s="699" t="s">
        <v>1484</v>
      </c>
      <c r="E252" s="698" t="s">
        <v>85</v>
      </c>
      <c r="F252" s="709">
        <v>700</v>
      </c>
      <c r="G252" s="709">
        <v>2020</v>
      </c>
      <c r="H252" s="709">
        <v>2021</v>
      </c>
      <c r="I252" s="698" t="s">
        <v>243</v>
      </c>
      <c r="J252" s="698" t="s">
        <v>54</v>
      </c>
    </row>
    <row r="253" ht="54" spans="1:10">
      <c r="A253" s="698"/>
      <c r="B253" s="698">
        <f t="shared" si="5"/>
        <v>246</v>
      </c>
      <c r="C253" s="698" t="s">
        <v>1485</v>
      </c>
      <c r="D253" s="699" t="s">
        <v>1486</v>
      </c>
      <c r="E253" s="698" t="s">
        <v>85</v>
      </c>
      <c r="F253" s="709">
        <v>1800</v>
      </c>
      <c r="G253" s="709">
        <v>2020</v>
      </c>
      <c r="H253" s="709">
        <v>2021</v>
      </c>
      <c r="I253" s="698" t="s">
        <v>243</v>
      </c>
      <c r="J253" s="698" t="s">
        <v>54</v>
      </c>
    </row>
    <row r="254" ht="27" spans="1:10">
      <c r="A254" s="698"/>
      <c r="B254" s="698">
        <f t="shared" si="5"/>
        <v>247</v>
      </c>
      <c r="C254" s="698" t="s">
        <v>1487</v>
      </c>
      <c r="D254" s="699" t="s">
        <v>1488</v>
      </c>
      <c r="E254" s="698" t="s">
        <v>85</v>
      </c>
      <c r="F254" s="709">
        <v>7000</v>
      </c>
      <c r="G254" s="709">
        <v>2020</v>
      </c>
      <c r="H254" s="709">
        <v>2021</v>
      </c>
      <c r="I254" s="698" t="s">
        <v>243</v>
      </c>
      <c r="J254" s="698" t="s">
        <v>54</v>
      </c>
    </row>
    <row r="255" ht="27" spans="1:10">
      <c r="A255" s="698"/>
      <c r="B255" s="698">
        <f t="shared" si="5"/>
        <v>248</v>
      </c>
      <c r="C255" s="698" t="s">
        <v>1489</v>
      </c>
      <c r="D255" s="699" t="s">
        <v>1490</v>
      </c>
      <c r="E255" s="698" t="s">
        <v>85</v>
      </c>
      <c r="F255" s="709">
        <v>3000</v>
      </c>
      <c r="G255" s="709">
        <v>2020</v>
      </c>
      <c r="H255" s="709">
        <v>2021</v>
      </c>
      <c r="I255" s="698" t="s">
        <v>243</v>
      </c>
      <c r="J255" s="698" t="s">
        <v>54</v>
      </c>
    </row>
    <row r="256" ht="27" spans="1:10">
      <c r="A256" s="698"/>
      <c r="B256" s="698">
        <f t="shared" si="5"/>
        <v>249</v>
      </c>
      <c r="C256" s="698" t="s">
        <v>1491</v>
      </c>
      <c r="D256" s="699" t="s">
        <v>1492</v>
      </c>
      <c r="E256" s="698" t="s">
        <v>85</v>
      </c>
      <c r="F256" s="709">
        <v>1700</v>
      </c>
      <c r="G256" s="709">
        <v>2020</v>
      </c>
      <c r="H256" s="709">
        <v>2021</v>
      </c>
      <c r="I256" s="698" t="s">
        <v>243</v>
      </c>
      <c r="J256" s="698" t="s">
        <v>54</v>
      </c>
    </row>
    <row r="257" ht="40.5" spans="1:10">
      <c r="A257" s="698"/>
      <c r="B257" s="698">
        <f t="shared" si="5"/>
        <v>250</v>
      </c>
      <c r="C257" s="698" t="s">
        <v>1493</v>
      </c>
      <c r="D257" s="699" t="s">
        <v>1494</v>
      </c>
      <c r="E257" s="698" t="s">
        <v>85</v>
      </c>
      <c r="F257" s="709">
        <v>750</v>
      </c>
      <c r="G257" s="709">
        <v>2020</v>
      </c>
      <c r="H257" s="709">
        <v>2021</v>
      </c>
      <c r="I257" s="698" t="s">
        <v>149</v>
      </c>
      <c r="J257" s="698" t="s">
        <v>34</v>
      </c>
    </row>
    <row r="258" ht="40.5" spans="1:10">
      <c r="A258" s="698"/>
      <c r="B258" s="698">
        <f t="shared" si="5"/>
        <v>251</v>
      </c>
      <c r="C258" s="698" t="s">
        <v>1496</v>
      </c>
      <c r="D258" s="699" t="s">
        <v>1497</v>
      </c>
      <c r="E258" s="698" t="s">
        <v>85</v>
      </c>
      <c r="F258" s="709">
        <v>2800</v>
      </c>
      <c r="G258" s="709">
        <v>2020</v>
      </c>
      <c r="H258" s="709">
        <v>2021</v>
      </c>
      <c r="I258" s="698" t="s">
        <v>149</v>
      </c>
      <c r="J258" s="698" t="s">
        <v>34</v>
      </c>
    </row>
    <row r="259" ht="27" spans="1:10">
      <c r="A259" s="698"/>
      <c r="B259" s="698">
        <f t="shared" si="5"/>
        <v>252</v>
      </c>
      <c r="C259" s="698" t="s">
        <v>1498</v>
      </c>
      <c r="D259" s="699" t="s">
        <v>1499</v>
      </c>
      <c r="E259" s="698" t="s">
        <v>85</v>
      </c>
      <c r="F259" s="709">
        <v>800</v>
      </c>
      <c r="G259" s="709">
        <v>2020</v>
      </c>
      <c r="H259" s="709">
        <v>2021</v>
      </c>
      <c r="I259" s="698" t="s">
        <v>219</v>
      </c>
      <c r="J259" s="698" t="s">
        <v>110</v>
      </c>
    </row>
    <row r="260" ht="27" spans="1:10">
      <c r="A260" s="698"/>
      <c r="B260" s="698">
        <f t="shared" si="5"/>
        <v>253</v>
      </c>
      <c r="C260" s="698" t="s">
        <v>1500</v>
      </c>
      <c r="D260" s="699" t="s">
        <v>1501</v>
      </c>
      <c r="E260" s="698" t="s">
        <v>11</v>
      </c>
      <c r="F260" s="709" t="s">
        <v>21</v>
      </c>
      <c r="G260" s="709" t="s">
        <v>21</v>
      </c>
      <c r="H260" s="709" t="s">
        <v>21</v>
      </c>
      <c r="I260" s="698" t="s">
        <v>595</v>
      </c>
      <c r="J260" s="698" t="s">
        <v>47</v>
      </c>
    </row>
    <row r="261" ht="27" spans="1:10">
      <c r="A261" s="698"/>
      <c r="B261" s="698">
        <f t="shared" si="5"/>
        <v>254</v>
      </c>
      <c r="C261" s="717" t="s">
        <v>597</v>
      </c>
      <c r="D261" s="718" t="s">
        <v>598</v>
      </c>
      <c r="E261" s="698" t="s">
        <v>10</v>
      </c>
      <c r="F261" s="709" t="s">
        <v>21</v>
      </c>
      <c r="G261" s="709" t="s">
        <v>21</v>
      </c>
      <c r="H261" s="709" t="s">
        <v>21</v>
      </c>
      <c r="I261" s="698" t="s">
        <v>520</v>
      </c>
      <c r="J261" s="698" t="s">
        <v>589</v>
      </c>
    </row>
    <row r="262" ht="27" spans="1:10">
      <c r="A262" s="698"/>
      <c r="B262" s="698">
        <f t="shared" si="5"/>
        <v>255</v>
      </c>
      <c r="C262" s="717" t="s">
        <v>599</v>
      </c>
      <c r="D262" s="699" t="s">
        <v>600</v>
      </c>
      <c r="E262" s="698" t="s">
        <v>10</v>
      </c>
      <c r="F262" s="709" t="s">
        <v>21</v>
      </c>
      <c r="G262" s="709" t="s">
        <v>21</v>
      </c>
      <c r="H262" s="709" t="s">
        <v>21</v>
      </c>
      <c r="I262" s="698" t="s">
        <v>520</v>
      </c>
      <c r="J262" s="698" t="s">
        <v>59</v>
      </c>
    </row>
    <row r="263" ht="40.5" spans="1:10">
      <c r="A263" s="698" t="s">
        <v>1502</v>
      </c>
      <c r="B263" s="698">
        <f t="shared" si="5"/>
        <v>256</v>
      </c>
      <c r="C263" s="717" t="s">
        <v>583</v>
      </c>
      <c r="D263" s="718" t="s">
        <v>584</v>
      </c>
      <c r="E263" s="698" t="s">
        <v>85</v>
      </c>
      <c r="F263" s="709">
        <v>10000</v>
      </c>
      <c r="G263" s="709">
        <v>2020</v>
      </c>
      <c r="H263" s="709">
        <v>2021</v>
      </c>
      <c r="I263" s="698" t="s">
        <v>219</v>
      </c>
      <c r="J263" s="698" t="s">
        <v>110</v>
      </c>
    </row>
    <row r="264" ht="54" spans="1:10">
      <c r="A264" s="698"/>
      <c r="B264" s="698">
        <f t="shared" si="5"/>
        <v>257</v>
      </c>
      <c r="C264" s="717" t="s">
        <v>1503</v>
      </c>
      <c r="D264" s="718" t="s">
        <v>1504</v>
      </c>
      <c r="E264" s="698" t="s">
        <v>10</v>
      </c>
      <c r="F264" s="709">
        <v>399</v>
      </c>
      <c r="G264" s="709">
        <v>2021</v>
      </c>
      <c r="H264" s="709">
        <v>2021</v>
      </c>
      <c r="I264" s="698" t="s">
        <v>546</v>
      </c>
      <c r="J264" s="698" t="s">
        <v>121</v>
      </c>
    </row>
    <row r="265" ht="40.5" spans="1:10">
      <c r="A265" s="698"/>
      <c r="B265" s="698">
        <f t="shared" si="5"/>
        <v>258</v>
      </c>
      <c r="C265" s="698" t="s">
        <v>1505</v>
      </c>
      <c r="D265" s="699" t="s">
        <v>1506</v>
      </c>
      <c r="E265" s="698" t="s">
        <v>85</v>
      </c>
      <c r="F265" s="709">
        <v>13000</v>
      </c>
      <c r="G265" s="709">
        <v>2020</v>
      </c>
      <c r="H265" s="709">
        <v>2021</v>
      </c>
      <c r="I265" s="698" t="s">
        <v>243</v>
      </c>
      <c r="J265" s="698" t="s">
        <v>54</v>
      </c>
    </row>
    <row r="266" ht="40.5" spans="1:10">
      <c r="A266" s="698" t="s">
        <v>1507</v>
      </c>
      <c r="B266" s="698">
        <f t="shared" si="5"/>
        <v>259</v>
      </c>
      <c r="C266" s="698" t="s">
        <v>1508</v>
      </c>
      <c r="D266" s="699" t="s">
        <v>1509</v>
      </c>
      <c r="E266" s="698" t="s">
        <v>10</v>
      </c>
      <c r="F266" s="705">
        <v>2400</v>
      </c>
      <c r="G266" s="698">
        <v>2021</v>
      </c>
      <c r="H266" s="698">
        <v>2022</v>
      </c>
      <c r="I266" s="698" t="s">
        <v>243</v>
      </c>
      <c r="J266" s="715" t="s">
        <v>54</v>
      </c>
    </row>
    <row r="267" ht="40.5" spans="1:10">
      <c r="A267" s="698"/>
      <c r="B267" s="698">
        <f t="shared" si="5"/>
        <v>260</v>
      </c>
      <c r="C267" s="698" t="s">
        <v>1510</v>
      </c>
      <c r="D267" s="699" t="s">
        <v>1511</v>
      </c>
      <c r="E267" s="698" t="s">
        <v>10</v>
      </c>
      <c r="F267" s="709">
        <v>220000</v>
      </c>
      <c r="G267" s="709">
        <v>2021</v>
      </c>
      <c r="H267" s="709">
        <v>2025</v>
      </c>
      <c r="I267" s="709" t="s">
        <v>21</v>
      </c>
      <c r="J267" s="698" t="s">
        <v>47</v>
      </c>
    </row>
    <row r="268" ht="54" spans="1:10">
      <c r="A268" s="698"/>
      <c r="B268" s="698">
        <f t="shared" si="5"/>
        <v>261</v>
      </c>
      <c r="C268" s="698" t="s">
        <v>1513</v>
      </c>
      <c r="D268" s="699" t="s">
        <v>1514</v>
      </c>
      <c r="E268" s="698" t="s">
        <v>11</v>
      </c>
      <c r="F268" s="709" t="s">
        <v>21</v>
      </c>
      <c r="G268" s="709" t="s">
        <v>21</v>
      </c>
      <c r="H268" s="709" t="s">
        <v>21</v>
      </c>
      <c r="I268" s="709" t="s">
        <v>21</v>
      </c>
      <c r="J268" s="698" t="s">
        <v>47</v>
      </c>
    </row>
    <row r="269" ht="54" spans="1:10">
      <c r="A269" s="698"/>
      <c r="B269" s="698">
        <f t="shared" si="5"/>
        <v>262</v>
      </c>
      <c r="C269" s="698" t="s">
        <v>1515</v>
      </c>
      <c r="D269" s="699" t="s">
        <v>1516</v>
      </c>
      <c r="E269" s="698" t="s">
        <v>10</v>
      </c>
      <c r="F269" s="709">
        <v>120000</v>
      </c>
      <c r="G269" s="709" t="s">
        <v>21</v>
      </c>
      <c r="H269" s="709" t="s">
        <v>21</v>
      </c>
      <c r="I269" s="698" t="s">
        <v>21</v>
      </c>
      <c r="J269" s="698" t="s">
        <v>609</v>
      </c>
    </row>
    <row r="270" ht="27" spans="1:10">
      <c r="A270" s="698"/>
      <c r="B270" s="698">
        <f t="shared" si="5"/>
        <v>263</v>
      </c>
      <c r="C270" s="698" t="s">
        <v>1517</v>
      </c>
      <c r="D270" s="699" t="s">
        <v>1518</v>
      </c>
      <c r="E270" s="698" t="s">
        <v>85</v>
      </c>
      <c r="F270" s="705">
        <v>4500</v>
      </c>
      <c r="G270" s="698">
        <v>2019</v>
      </c>
      <c r="H270" s="698">
        <v>2021</v>
      </c>
      <c r="I270" s="698" t="s">
        <v>247</v>
      </c>
      <c r="J270" s="715" t="s">
        <v>248</v>
      </c>
    </row>
    <row r="271" ht="40.5" spans="1:10">
      <c r="A271" s="698"/>
      <c r="B271" s="698">
        <f t="shared" si="5"/>
        <v>264</v>
      </c>
      <c r="C271" s="698" t="s">
        <v>1519</v>
      </c>
      <c r="D271" s="699" t="s">
        <v>1520</v>
      </c>
      <c r="E271" s="698" t="s">
        <v>10</v>
      </c>
      <c r="F271" s="705">
        <v>1000</v>
      </c>
      <c r="G271" s="698">
        <v>2021</v>
      </c>
      <c r="H271" s="698">
        <v>2021</v>
      </c>
      <c r="I271" s="698" t="s">
        <v>247</v>
      </c>
      <c r="J271" s="715" t="s">
        <v>248</v>
      </c>
    </row>
    <row r="272" ht="54" spans="1:10">
      <c r="A272" s="698"/>
      <c r="B272" s="698">
        <f t="shared" si="5"/>
        <v>265</v>
      </c>
      <c r="C272" s="698" t="s">
        <v>1521</v>
      </c>
      <c r="D272" s="703" t="s">
        <v>1522</v>
      </c>
      <c r="E272" s="698" t="s">
        <v>10</v>
      </c>
      <c r="F272" s="716">
        <v>5000</v>
      </c>
      <c r="G272" s="709">
        <v>2021</v>
      </c>
      <c r="H272" s="709">
        <v>2022</v>
      </c>
      <c r="I272" s="715" t="s">
        <v>277</v>
      </c>
      <c r="J272" s="698" t="s">
        <v>278</v>
      </c>
    </row>
    <row r="273" ht="40.5" spans="1:10">
      <c r="A273" s="698"/>
      <c r="B273" s="698">
        <f t="shared" si="5"/>
        <v>266</v>
      </c>
      <c r="C273" s="698" t="s">
        <v>1523</v>
      </c>
      <c r="D273" s="703" t="s">
        <v>613</v>
      </c>
      <c r="E273" s="698" t="s">
        <v>11</v>
      </c>
      <c r="F273" s="709" t="s">
        <v>21</v>
      </c>
      <c r="G273" s="709" t="s">
        <v>21</v>
      </c>
      <c r="H273" s="709" t="s">
        <v>21</v>
      </c>
      <c r="I273" s="709" t="s">
        <v>21</v>
      </c>
      <c r="J273" s="698" t="s">
        <v>47</v>
      </c>
    </row>
    <row r="274" spans="1:10">
      <c r="A274" s="743" t="str">
        <f>项目库统计汇总表0!A6</f>
        <v>2、城市更新（合计项目112项，总投资1342.44亿元；其中新建项目71项，总投资905.10亿元；续建项目19项，总投资189.33亿元；谋划项目22项，总投资253.9亿元。）</v>
      </c>
      <c r="B274" s="744"/>
      <c r="C274" s="744"/>
      <c r="D274" s="744"/>
      <c r="E274" s="744"/>
      <c r="F274" s="744"/>
      <c r="G274" s="744"/>
      <c r="H274" s="744"/>
      <c r="I274" s="744"/>
      <c r="J274" s="744"/>
    </row>
    <row r="275" ht="27" spans="1:10">
      <c r="A275" s="698" t="s">
        <v>615</v>
      </c>
      <c r="B275" s="698">
        <f>B273+1</f>
        <v>267</v>
      </c>
      <c r="C275" s="698" t="s">
        <v>616</v>
      </c>
      <c r="D275" s="699" t="s">
        <v>617</v>
      </c>
      <c r="E275" s="698" t="s">
        <v>10</v>
      </c>
      <c r="F275" s="706">
        <v>26814</v>
      </c>
      <c r="G275" s="698">
        <v>2021.1</v>
      </c>
      <c r="H275" s="698">
        <v>2022.12</v>
      </c>
      <c r="I275" s="698" t="s">
        <v>618</v>
      </c>
      <c r="J275" s="698" t="s">
        <v>59</v>
      </c>
    </row>
    <row r="276" ht="27" spans="1:10">
      <c r="A276" s="698"/>
      <c r="B276" s="698">
        <f t="shared" ref="B276:B339" si="6">B275+1</f>
        <v>268</v>
      </c>
      <c r="C276" s="698" t="s">
        <v>620</v>
      </c>
      <c r="D276" s="699" t="s">
        <v>621</v>
      </c>
      <c r="E276" s="698" t="s">
        <v>10</v>
      </c>
      <c r="F276" s="706">
        <v>23765.3</v>
      </c>
      <c r="G276" s="698">
        <v>2021.1</v>
      </c>
      <c r="H276" s="698">
        <v>2022.12</v>
      </c>
      <c r="I276" s="698" t="s">
        <v>622</v>
      </c>
      <c r="J276" s="698" t="s">
        <v>47</v>
      </c>
    </row>
    <row r="277" ht="27" spans="1:10">
      <c r="A277" s="698"/>
      <c r="B277" s="698">
        <f t="shared" si="6"/>
        <v>269</v>
      </c>
      <c r="C277" s="698" t="s">
        <v>623</v>
      </c>
      <c r="D277" s="699" t="s">
        <v>624</v>
      </c>
      <c r="E277" s="698" t="s">
        <v>10</v>
      </c>
      <c r="F277" s="706">
        <v>1321</v>
      </c>
      <c r="G277" s="698">
        <v>2021.1</v>
      </c>
      <c r="H277" s="698">
        <v>2022.12</v>
      </c>
      <c r="I277" s="698" t="s">
        <v>219</v>
      </c>
      <c r="J277" s="698" t="s">
        <v>110</v>
      </c>
    </row>
    <row r="278" ht="27" spans="1:10">
      <c r="A278" s="698"/>
      <c r="B278" s="698">
        <f t="shared" si="6"/>
        <v>270</v>
      </c>
      <c r="C278" s="698" t="s">
        <v>626</v>
      </c>
      <c r="D278" s="699" t="s">
        <v>629</v>
      </c>
      <c r="E278" s="698" t="s">
        <v>10</v>
      </c>
      <c r="F278" s="706">
        <v>10677</v>
      </c>
      <c r="G278" s="698">
        <v>2021</v>
      </c>
      <c r="H278" s="698">
        <v>2022</v>
      </c>
      <c r="I278" s="698" t="s">
        <v>628</v>
      </c>
      <c r="J278" s="698" t="s">
        <v>38</v>
      </c>
    </row>
    <row r="279" ht="27" spans="1:10">
      <c r="A279" s="698"/>
      <c r="B279" s="698">
        <f t="shared" si="6"/>
        <v>271</v>
      </c>
      <c r="C279" s="698" t="s">
        <v>630</v>
      </c>
      <c r="D279" s="699" t="s">
        <v>631</v>
      </c>
      <c r="E279" s="698" t="s">
        <v>10</v>
      </c>
      <c r="F279" s="706">
        <v>2308</v>
      </c>
      <c r="G279" s="698">
        <v>2021.1</v>
      </c>
      <c r="H279" s="698">
        <v>2021.12</v>
      </c>
      <c r="I279" s="698" t="s">
        <v>632</v>
      </c>
      <c r="J279" s="698" t="s">
        <v>248</v>
      </c>
    </row>
    <row r="280" ht="27" spans="1:10">
      <c r="A280" s="698"/>
      <c r="B280" s="698">
        <f t="shared" si="6"/>
        <v>272</v>
      </c>
      <c r="C280" s="698" t="s">
        <v>633</v>
      </c>
      <c r="D280" s="699" t="s">
        <v>634</v>
      </c>
      <c r="E280" s="698" t="s">
        <v>10</v>
      </c>
      <c r="F280" s="706">
        <v>2872</v>
      </c>
      <c r="G280" s="698">
        <v>2021.1</v>
      </c>
      <c r="H280" s="698">
        <v>2021.12</v>
      </c>
      <c r="I280" s="698" t="s">
        <v>635</v>
      </c>
      <c r="J280" s="698" t="s">
        <v>264</v>
      </c>
    </row>
    <row r="281" ht="27" spans="1:10">
      <c r="A281" s="698"/>
      <c r="B281" s="698">
        <f t="shared" si="6"/>
        <v>273</v>
      </c>
      <c r="C281" s="698" t="s">
        <v>636</v>
      </c>
      <c r="D281" s="699" t="s">
        <v>637</v>
      </c>
      <c r="E281" s="698" t="s">
        <v>10</v>
      </c>
      <c r="F281" s="706">
        <v>5550</v>
      </c>
      <c r="G281" s="698">
        <v>2021.1</v>
      </c>
      <c r="H281" s="698">
        <v>2022.12</v>
      </c>
      <c r="I281" s="698" t="s">
        <v>638</v>
      </c>
      <c r="J281" s="698" t="s">
        <v>34</v>
      </c>
    </row>
    <row r="282" ht="27" spans="1:10">
      <c r="A282" s="698"/>
      <c r="B282" s="698">
        <f t="shared" si="6"/>
        <v>274</v>
      </c>
      <c r="C282" s="698" t="s">
        <v>639</v>
      </c>
      <c r="D282" s="699" t="s">
        <v>640</v>
      </c>
      <c r="E282" s="698" t="s">
        <v>10</v>
      </c>
      <c r="F282" s="706">
        <v>744.28</v>
      </c>
      <c r="G282" s="698">
        <v>2021.1</v>
      </c>
      <c r="H282" s="698">
        <v>2021.12</v>
      </c>
      <c r="I282" s="698" t="s">
        <v>641</v>
      </c>
      <c r="J282" s="698" t="s">
        <v>54</v>
      </c>
    </row>
    <row r="283" ht="27" spans="1:10">
      <c r="A283" s="698"/>
      <c r="B283" s="698">
        <f t="shared" si="6"/>
        <v>275</v>
      </c>
      <c r="C283" s="698" t="s">
        <v>1524</v>
      </c>
      <c r="D283" s="699" t="s">
        <v>643</v>
      </c>
      <c r="E283" s="698" t="s">
        <v>10</v>
      </c>
      <c r="F283" s="706">
        <v>1400</v>
      </c>
      <c r="G283" s="698">
        <v>2021.8</v>
      </c>
      <c r="H283" s="698">
        <v>2021.12</v>
      </c>
      <c r="I283" s="698" t="s">
        <v>644</v>
      </c>
      <c r="J283" s="698" t="s">
        <v>24</v>
      </c>
    </row>
    <row r="284" ht="27" spans="1:10">
      <c r="A284" s="698"/>
      <c r="B284" s="698">
        <f t="shared" si="6"/>
        <v>276</v>
      </c>
      <c r="C284" s="698" t="s">
        <v>648</v>
      </c>
      <c r="D284" s="699" t="s">
        <v>1526</v>
      </c>
      <c r="E284" s="698" t="s">
        <v>10</v>
      </c>
      <c r="F284" s="706">
        <v>1609</v>
      </c>
      <c r="G284" s="698">
        <v>2021.1</v>
      </c>
      <c r="H284" s="698">
        <v>2022.12</v>
      </c>
      <c r="I284" s="698" t="s">
        <v>1527</v>
      </c>
      <c r="J284" s="698" t="s">
        <v>273</v>
      </c>
    </row>
    <row r="285" ht="27" spans="1:10">
      <c r="A285" s="698"/>
      <c r="B285" s="698">
        <f t="shared" si="6"/>
        <v>277</v>
      </c>
      <c r="C285" s="698" t="s">
        <v>651</v>
      </c>
      <c r="D285" s="699" t="s">
        <v>652</v>
      </c>
      <c r="E285" s="698" t="s">
        <v>10</v>
      </c>
      <c r="F285" s="706">
        <v>704</v>
      </c>
      <c r="G285" s="698">
        <v>2021.1</v>
      </c>
      <c r="H285" s="698">
        <v>2022.12</v>
      </c>
      <c r="I285" s="698" t="s">
        <v>653</v>
      </c>
      <c r="J285" s="698" t="s">
        <v>278</v>
      </c>
    </row>
    <row r="286" ht="40.5" spans="1:10">
      <c r="A286" s="698"/>
      <c r="B286" s="698">
        <f t="shared" si="6"/>
        <v>278</v>
      </c>
      <c r="C286" s="698" t="s">
        <v>655</v>
      </c>
      <c r="D286" s="699" t="s">
        <v>658</v>
      </c>
      <c r="E286" s="698" t="s">
        <v>10</v>
      </c>
      <c r="F286" s="706">
        <v>20000</v>
      </c>
      <c r="G286" s="698">
        <v>2021</v>
      </c>
      <c r="H286" s="698">
        <v>2025</v>
      </c>
      <c r="I286" s="698" t="s">
        <v>659</v>
      </c>
      <c r="J286" s="698" t="s">
        <v>47</v>
      </c>
    </row>
    <row r="287" ht="40.5" spans="1:10">
      <c r="A287" s="698"/>
      <c r="B287" s="698">
        <f t="shared" si="6"/>
        <v>279</v>
      </c>
      <c r="C287" s="698" t="s">
        <v>661</v>
      </c>
      <c r="D287" s="699" t="s">
        <v>662</v>
      </c>
      <c r="E287" s="698" t="s">
        <v>10</v>
      </c>
      <c r="F287" s="706">
        <v>14000</v>
      </c>
      <c r="G287" s="698">
        <v>2021.1</v>
      </c>
      <c r="H287" s="698">
        <v>2025.12</v>
      </c>
      <c r="I287" s="698" t="s">
        <v>663</v>
      </c>
      <c r="J287" s="698" t="s">
        <v>59</v>
      </c>
    </row>
    <row r="288" ht="27" spans="1:10">
      <c r="A288" s="698"/>
      <c r="B288" s="698">
        <f t="shared" si="6"/>
        <v>280</v>
      </c>
      <c r="C288" s="698" t="s">
        <v>664</v>
      </c>
      <c r="D288" s="699" t="s">
        <v>665</v>
      </c>
      <c r="E288" s="698" t="s">
        <v>10</v>
      </c>
      <c r="F288" s="706">
        <v>7000</v>
      </c>
      <c r="G288" s="698">
        <v>2021.1</v>
      </c>
      <c r="H288" s="698">
        <v>2025.12</v>
      </c>
      <c r="I288" s="698" t="s">
        <v>663</v>
      </c>
      <c r="J288" s="698" t="s">
        <v>59</v>
      </c>
    </row>
    <row r="289" ht="27" spans="1:10">
      <c r="A289" s="698"/>
      <c r="B289" s="698">
        <f t="shared" si="6"/>
        <v>281</v>
      </c>
      <c r="C289" s="698" t="s">
        <v>666</v>
      </c>
      <c r="D289" s="699" t="s">
        <v>667</v>
      </c>
      <c r="E289" s="698" t="s">
        <v>10</v>
      </c>
      <c r="F289" s="706">
        <v>15500</v>
      </c>
      <c r="G289" s="698">
        <v>2021.1</v>
      </c>
      <c r="H289" s="698">
        <v>2025.12</v>
      </c>
      <c r="I289" s="698" t="s">
        <v>663</v>
      </c>
      <c r="J289" s="698" t="s">
        <v>59</v>
      </c>
    </row>
    <row r="290" ht="40.5" spans="1:10">
      <c r="A290" s="698"/>
      <c r="B290" s="698">
        <f t="shared" si="6"/>
        <v>282</v>
      </c>
      <c r="C290" s="698" t="s">
        <v>668</v>
      </c>
      <c r="D290" s="699" t="s">
        <v>669</v>
      </c>
      <c r="E290" s="698" t="s">
        <v>10</v>
      </c>
      <c r="F290" s="706">
        <v>10000</v>
      </c>
      <c r="G290" s="698">
        <v>2021</v>
      </c>
      <c r="H290" s="698">
        <v>2025</v>
      </c>
      <c r="I290" s="698" t="s">
        <v>659</v>
      </c>
      <c r="J290" s="698" t="s">
        <v>47</v>
      </c>
    </row>
    <row r="291" ht="40.5" spans="1:10">
      <c r="A291" s="698"/>
      <c r="B291" s="698">
        <f t="shared" si="6"/>
        <v>283</v>
      </c>
      <c r="C291" s="698" t="s">
        <v>670</v>
      </c>
      <c r="D291" s="699" t="s">
        <v>671</v>
      </c>
      <c r="E291" s="698" t="s">
        <v>10</v>
      </c>
      <c r="F291" s="706">
        <v>21500</v>
      </c>
      <c r="G291" s="698">
        <v>2022</v>
      </c>
      <c r="H291" s="698">
        <v>2026</v>
      </c>
      <c r="I291" s="698" t="s">
        <v>659</v>
      </c>
      <c r="J291" s="698" t="s">
        <v>677</v>
      </c>
    </row>
    <row r="292" ht="40.5" spans="1:10">
      <c r="A292" s="698"/>
      <c r="B292" s="698">
        <f t="shared" si="6"/>
        <v>284</v>
      </c>
      <c r="C292" s="698" t="s">
        <v>672</v>
      </c>
      <c r="D292" s="699" t="s">
        <v>674</v>
      </c>
      <c r="E292" s="698" t="s">
        <v>10</v>
      </c>
      <c r="F292" s="706">
        <v>10000</v>
      </c>
      <c r="G292" s="698">
        <v>2021</v>
      </c>
      <c r="H292" s="698">
        <v>2025</v>
      </c>
      <c r="I292" s="698" t="s">
        <v>659</v>
      </c>
      <c r="J292" s="698" t="s">
        <v>47</v>
      </c>
    </row>
    <row r="293" ht="40.5" spans="1:10">
      <c r="A293" s="698"/>
      <c r="B293" s="698">
        <f t="shared" si="6"/>
        <v>285</v>
      </c>
      <c r="C293" s="698" t="s">
        <v>675</v>
      </c>
      <c r="D293" s="699" t="s">
        <v>676</v>
      </c>
      <c r="E293" s="698" t="s">
        <v>10</v>
      </c>
      <c r="F293" s="706">
        <v>30000</v>
      </c>
      <c r="G293" s="698">
        <v>2022</v>
      </c>
      <c r="H293" s="698">
        <v>2026</v>
      </c>
      <c r="I293" s="698" t="s">
        <v>659</v>
      </c>
      <c r="J293" s="698" t="s">
        <v>677</v>
      </c>
    </row>
    <row r="294" ht="26.25" customHeight="1" spans="1:10">
      <c r="A294" s="698" t="s">
        <v>678</v>
      </c>
      <c r="B294" s="698">
        <f t="shared" si="6"/>
        <v>286</v>
      </c>
      <c r="C294" s="698" t="s">
        <v>679</v>
      </c>
      <c r="D294" s="699" t="s">
        <v>680</v>
      </c>
      <c r="E294" s="698" t="s">
        <v>10</v>
      </c>
      <c r="F294" s="698">
        <v>100000</v>
      </c>
      <c r="G294" s="698" t="s">
        <v>21</v>
      </c>
      <c r="H294" s="698" t="s">
        <v>21</v>
      </c>
      <c r="I294" s="698" t="s">
        <v>681</v>
      </c>
      <c r="J294" s="698" t="s">
        <v>47</v>
      </c>
    </row>
    <row r="295" ht="40.5" spans="1:10">
      <c r="A295" s="698"/>
      <c r="B295" s="698">
        <f t="shared" si="6"/>
        <v>287</v>
      </c>
      <c r="C295" s="698" t="s">
        <v>682</v>
      </c>
      <c r="D295" s="699" t="s">
        <v>1528</v>
      </c>
      <c r="E295" s="698" t="s">
        <v>85</v>
      </c>
      <c r="F295" s="706">
        <v>46950</v>
      </c>
      <c r="G295" s="745" t="s">
        <v>350</v>
      </c>
      <c r="H295" s="709">
        <v>2023.12</v>
      </c>
      <c r="I295" s="698" t="s">
        <v>46</v>
      </c>
      <c r="J295" s="698" t="s">
        <v>47</v>
      </c>
    </row>
    <row r="296" ht="27" spans="1:10">
      <c r="A296" s="698"/>
      <c r="B296" s="698">
        <f t="shared" si="6"/>
        <v>288</v>
      </c>
      <c r="C296" s="698" t="s">
        <v>684</v>
      </c>
      <c r="D296" s="699" t="s">
        <v>685</v>
      </c>
      <c r="E296" s="698" t="s">
        <v>10</v>
      </c>
      <c r="F296" s="706">
        <v>100000</v>
      </c>
      <c r="G296" s="709">
        <v>2022.7</v>
      </c>
      <c r="H296" s="698">
        <v>2024.12</v>
      </c>
      <c r="I296" s="698" t="s">
        <v>527</v>
      </c>
      <c r="J296" s="698" t="s">
        <v>687</v>
      </c>
    </row>
    <row r="297" ht="27" spans="1:10">
      <c r="A297" s="698"/>
      <c r="B297" s="698">
        <f t="shared" si="6"/>
        <v>289</v>
      </c>
      <c r="C297" s="698" t="s">
        <v>688</v>
      </c>
      <c r="D297" s="699" t="s">
        <v>689</v>
      </c>
      <c r="E297" s="698" t="s">
        <v>11</v>
      </c>
      <c r="F297" s="706" t="s">
        <v>21</v>
      </c>
      <c r="G297" s="709" t="s">
        <v>21</v>
      </c>
      <c r="H297" s="698" t="s">
        <v>21</v>
      </c>
      <c r="I297" s="698" t="s">
        <v>527</v>
      </c>
      <c r="J297" s="698" t="s">
        <v>687</v>
      </c>
    </row>
    <row r="298" ht="40.5" spans="1:10">
      <c r="A298" s="698"/>
      <c r="B298" s="698">
        <f t="shared" si="6"/>
        <v>290</v>
      </c>
      <c r="C298" s="698" t="s">
        <v>1531</v>
      </c>
      <c r="D298" s="699" t="s">
        <v>1532</v>
      </c>
      <c r="E298" s="698" t="s">
        <v>85</v>
      </c>
      <c r="F298" s="746">
        <v>100000</v>
      </c>
      <c r="G298" s="698" t="s">
        <v>350</v>
      </c>
      <c r="H298" s="698">
        <v>2022</v>
      </c>
      <c r="I298" s="698" t="s">
        <v>692</v>
      </c>
      <c r="J298" s="698" t="s">
        <v>693</v>
      </c>
    </row>
    <row r="299" ht="40.5" spans="1:10">
      <c r="A299" s="698"/>
      <c r="B299" s="698">
        <f t="shared" si="6"/>
        <v>291</v>
      </c>
      <c r="C299" s="698" t="s">
        <v>1533</v>
      </c>
      <c r="D299" s="699" t="s">
        <v>691</v>
      </c>
      <c r="E299" s="698" t="s">
        <v>10</v>
      </c>
      <c r="F299" s="706">
        <v>941600</v>
      </c>
      <c r="G299" s="698">
        <v>2021.9</v>
      </c>
      <c r="H299" s="698" t="s">
        <v>21</v>
      </c>
      <c r="I299" s="698" t="s">
        <v>692</v>
      </c>
      <c r="J299" s="698" t="s">
        <v>693</v>
      </c>
    </row>
    <row r="300" ht="40.5" spans="1:10">
      <c r="A300" s="698"/>
      <c r="B300" s="698">
        <f t="shared" si="6"/>
        <v>292</v>
      </c>
      <c r="C300" s="698" t="s">
        <v>694</v>
      </c>
      <c r="D300" s="699" t="s">
        <v>695</v>
      </c>
      <c r="E300" s="698" t="s">
        <v>10</v>
      </c>
      <c r="F300" s="706">
        <v>100000</v>
      </c>
      <c r="G300" s="698">
        <v>2021.6</v>
      </c>
      <c r="H300" s="698">
        <v>2023.12</v>
      </c>
      <c r="I300" s="698" t="s">
        <v>133</v>
      </c>
      <c r="J300" s="698" t="s">
        <v>47</v>
      </c>
    </row>
    <row r="301" ht="27" spans="1:10">
      <c r="A301" s="698"/>
      <c r="B301" s="698">
        <f t="shared" si="6"/>
        <v>293</v>
      </c>
      <c r="C301" s="698" t="s">
        <v>696</v>
      </c>
      <c r="D301" s="699" t="s">
        <v>697</v>
      </c>
      <c r="E301" s="698" t="s">
        <v>10</v>
      </c>
      <c r="F301" s="706">
        <v>100000</v>
      </c>
      <c r="G301" s="698" t="s">
        <v>21</v>
      </c>
      <c r="H301" s="698" t="s">
        <v>21</v>
      </c>
      <c r="I301" s="698" t="s">
        <v>311</v>
      </c>
      <c r="J301" s="698" t="s">
        <v>59</v>
      </c>
    </row>
    <row r="302" ht="40.5" spans="1:10">
      <c r="A302" s="698"/>
      <c r="B302" s="698">
        <f t="shared" si="6"/>
        <v>294</v>
      </c>
      <c r="C302" s="698" t="s">
        <v>698</v>
      </c>
      <c r="D302" s="699" t="s">
        <v>699</v>
      </c>
      <c r="E302" s="698" t="s">
        <v>10</v>
      </c>
      <c r="F302" s="706">
        <v>180000</v>
      </c>
      <c r="G302" s="698" t="s">
        <v>21</v>
      </c>
      <c r="H302" s="698" t="s">
        <v>21</v>
      </c>
      <c r="I302" s="698" t="s">
        <v>311</v>
      </c>
      <c r="J302" s="698" t="s">
        <v>59</v>
      </c>
    </row>
    <row r="303" ht="40.5" spans="1:10">
      <c r="A303" s="698"/>
      <c r="B303" s="698">
        <f t="shared" si="6"/>
        <v>295</v>
      </c>
      <c r="C303" s="698" t="s">
        <v>700</v>
      </c>
      <c r="D303" s="699" t="s">
        <v>701</v>
      </c>
      <c r="E303" s="698" t="s">
        <v>10</v>
      </c>
      <c r="F303" s="698" t="s">
        <v>21</v>
      </c>
      <c r="G303" s="698" t="s">
        <v>21</v>
      </c>
      <c r="H303" s="698" t="s">
        <v>21</v>
      </c>
      <c r="I303" s="749" t="s">
        <v>353</v>
      </c>
      <c r="J303" s="698" t="s">
        <v>47</v>
      </c>
    </row>
    <row r="304" ht="27" spans="1:10">
      <c r="A304" s="698"/>
      <c r="B304" s="698">
        <f t="shared" si="6"/>
        <v>296</v>
      </c>
      <c r="C304" s="698" t="s">
        <v>702</v>
      </c>
      <c r="D304" s="699" t="s">
        <v>703</v>
      </c>
      <c r="E304" s="698" t="s">
        <v>10</v>
      </c>
      <c r="F304" s="705">
        <v>83100</v>
      </c>
      <c r="G304" s="706">
        <v>2021.1</v>
      </c>
      <c r="H304" s="706">
        <v>2025.12</v>
      </c>
      <c r="I304" s="698" t="s">
        <v>704</v>
      </c>
      <c r="J304" s="698" t="s">
        <v>47</v>
      </c>
    </row>
    <row r="305" ht="54" spans="1:10">
      <c r="A305" s="698"/>
      <c r="B305" s="698">
        <f t="shared" si="6"/>
        <v>297</v>
      </c>
      <c r="C305" s="698" t="s">
        <v>705</v>
      </c>
      <c r="D305" s="699" t="s">
        <v>706</v>
      </c>
      <c r="E305" s="698" t="s">
        <v>10</v>
      </c>
      <c r="F305" s="698" t="s">
        <v>21</v>
      </c>
      <c r="G305" s="698" t="s">
        <v>21</v>
      </c>
      <c r="H305" s="698" t="s">
        <v>21</v>
      </c>
      <c r="I305" s="749" t="s">
        <v>353</v>
      </c>
      <c r="J305" s="698" t="s">
        <v>47</v>
      </c>
    </row>
    <row r="306" ht="40.5" spans="1:10">
      <c r="A306" s="698"/>
      <c r="B306" s="698">
        <f t="shared" si="6"/>
        <v>298</v>
      </c>
      <c r="C306" s="698" t="s">
        <v>707</v>
      </c>
      <c r="D306" s="699" t="s">
        <v>708</v>
      </c>
      <c r="E306" s="698" t="s">
        <v>10</v>
      </c>
      <c r="F306" s="747">
        <v>733800</v>
      </c>
      <c r="G306" s="721">
        <v>2021.1</v>
      </c>
      <c r="H306" s="709">
        <v>2025.6</v>
      </c>
      <c r="I306" s="749" t="s">
        <v>353</v>
      </c>
      <c r="J306" s="698" t="s">
        <v>47</v>
      </c>
    </row>
    <row r="307" ht="54" spans="1:10">
      <c r="A307" s="698"/>
      <c r="B307" s="698">
        <f t="shared" si="6"/>
        <v>299</v>
      </c>
      <c r="C307" s="698" t="s">
        <v>709</v>
      </c>
      <c r="D307" s="699" t="s">
        <v>710</v>
      </c>
      <c r="E307" s="698" t="s">
        <v>85</v>
      </c>
      <c r="F307" s="698">
        <v>56500</v>
      </c>
      <c r="G307" s="706">
        <v>2020.9</v>
      </c>
      <c r="H307" s="706">
        <v>2025.12</v>
      </c>
      <c r="I307" s="698" t="s">
        <v>711</v>
      </c>
      <c r="J307" s="698" t="s">
        <v>59</v>
      </c>
    </row>
    <row r="308" ht="54" spans="1:10">
      <c r="A308" s="698"/>
      <c r="B308" s="698">
        <f t="shared" si="6"/>
        <v>300</v>
      </c>
      <c r="C308" s="698" t="s">
        <v>712</v>
      </c>
      <c r="D308" s="699" t="s">
        <v>713</v>
      </c>
      <c r="E308" s="698" t="s">
        <v>85</v>
      </c>
      <c r="F308" s="698">
        <v>50157</v>
      </c>
      <c r="G308" s="698">
        <v>2021.11</v>
      </c>
      <c r="H308" s="698">
        <v>2024.12</v>
      </c>
      <c r="I308" s="698" t="s">
        <v>527</v>
      </c>
      <c r="J308" s="698" t="s">
        <v>47</v>
      </c>
    </row>
    <row r="309" ht="27" spans="1:10">
      <c r="A309" s="698"/>
      <c r="B309" s="698">
        <f t="shared" si="6"/>
        <v>301</v>
      </c>
      <c r="C309" s="698" t="s">
        <v>714</v>
      </c>
      <c r="D309" s="699" t="s">
        <v>715</v>
      </c>
      <c r="E309" s="698" t="s">
        <v>10</v>
      </c>
      <c r="F309" s="698">
        <v>38100</v>
      </c>
      <c r="G309" s="748" t="s">
        <v>21</v>
      </c>
      <c r="H309" s="698" t="s">
        <v>21</v>
      </c>
      <c r="I309" s="698" t="s">
        <v>527</v>
      </c>
      <c r="J309" s="698" t="s">
        <v>47</v>
      </c>
    </row>
    <row r="310" ht="29.1" customHeight="1" spans="1:10">
      <c r="A310" s="698"/>
      <c r="B310" s="698">
        <f t="shared" si="6"/>
        <v>302</v>
      </c>
      <c r="C310" s="698" t="s">
        <v>716</v>
      </c>
      <c r="D310" s="699" t="s">
        <v>717</v>
      </c>
      <c r="E310" s="698" t="s">
        <v>85</v>
      </c>
      <c r="F310" s="705">
        <v>132434</v>
      </c>
      <c r="G310" s="706">
        <v>2018.11</v>
      </c>
      <c r="H310" s="721">
        <v>2024.12</v>
      </c>
      <c r="I310" s="698" t="s">
        <v>718</v>
      </c>
      <c r="J310" s="698" t="s">
        <v>59</v>
      </c>
    </row>
    <row r="311" ht="40.5" spans="1:10">
      <c r="A311" s="698"/>
      <c r="B311" s="698">
        <f t="shared" si="6"/>
        <v>303</v>
      </c>
      <c r="C311" s="698" t="s">
        <v>719</v>
      </c>
      <c r="D311" s="699" t="s">
        <v>720</v>
      </c>
      <c r="E311" s="698" t="s">
        <v>10</v>
      </c>
      <c r="F311" s="698" t="s">
        <v>21</v>
      </c>
      <c r="G311" s="698" t="s">
        <v>21</v>
      </c>
      <c r="H311" s="698" t="s">
        <v>21</v>
      </c>
      <c r="I311" s="749" t="s">
        <v>353</v>
      </c>
      <c r="J311" s="698" t="s">
        <v>47</v>
      </c>
    </row>
    <row r="312" ht="40.5" spans="1:10">
      <c r="A312" s="698"/>
      <c r="B312" s="698">
        <f t="shared" si="6"/>
        <v>304</v>
      </c>
      <c r="C312" s="698" t="s">
        <v>724</v>
      </c>
      <c r="D312" s="699" t="s">
        <v>725</v>
      </c>
      <c r="E312" s="698" t="s">
        <v>11</v>
      </c>
      <c r="F312" s="705">
        <v>25000</v>
      </c>
      <c r="G312" s="698" t="s">
        <v>21</v>
      </c>
      <c r="H312" s="698" t="s">
        <v>21</v>
      </c>
      <c r="I312" s="698" t="s">
        <v>21</v>
      </c>
      <c r="J312" s="698" t="s">
        <v>47</v>
      </c>
    </row>
    <row r="313" ht="40.5" spans="1:10">
      <c r="A313" s="698"/>
      <c r="B313" s="698">
        <f t="shared" si="6"/>
        <v>305</v>
      </c>
      <c r="C313" s="698" t="s">
        <v>726</v>
      </c>
      <c r="D313" s="699" t="s">
        <v>727</v>
      </c>
      <c r="E313" s="698" t="s">
        <v>11</v>
      </c>
      <c r="F313" s="705">
        <v>100000</v>
      </c>
      <c r="G313" s="698" t="s">
        <v>21</v>
      </c>
      <c r="H313" s="698" t="s">
        <v>21</v>
      </c>
      <c r="I313" s="698" t="s">
        <v>21</v>
      </c>
      <c r="J313" s="698" t="s">
        <v>47</v>
      </c>
    </row>
    <row r="314" ht="67.5" spans="1:10">
      <c r="A314" s="698"/>
      <c r="B314" s="698">
        <f t="shared" si="6"/>
        <v>306</v>
      </c>
      <c r="C314" s="698" t="s">
        <v>728</v>
      </c>
      <c r="D314" s="699" t="s">
        <v>729</v>
      </c>
      <c r="E314" s="698" t="s">
        <v>11</v>
      </c>
      <c r="F314" s="705">
        <v>300000</v>
      </c>
      <c r="G314" s="698" t="s">
        <v>21</v>
      </c>
      <c r="H314" s="698" t="s">
        <v>21</v>
      </c>
      <c r="I314" s="698" t="s">
        <v>21</v>
      </c>
      <c r="J314" s="698" t="s">
        <v>47</v>
      </c>
    </row>
    <row r="315" ht="54" spans="1:10">
      <c r="A315" s="698"/>
      <c r="B315" s="698">
        <f t="shared" si="6"/>
        <v>307</v>
      </c>
      <c r="C315" s="698" t="s">
        <v>730</v>
      </c>
      <c r="D315" s="699" t="s">
        <v>731</v>
      </c>
      <c r="E315" s="698" t="s">
        <v>11</v>
      </c>
      <c r="F315" s="705">
        <v>300000</v>
      </c>
      <c r="G315" s="698" t="s">
        <v>21</v>
      </c>
      <c r="H315" s="698" t="s">
        <v>21</v>
      </c>
      <c r="I315" s="698" t="s">
        <v>21</v>
      </c>
      <c r="J315" s="698" t="s">
        <v>47</v>
      </c>
    </row>
    <row r="316" ht="54" spans="1:10">
      <c r="A316" s="698"/>
      <c r="B316" s="698">
        <f t="shared" si="6"/>
        <v>308</v>
      </c>
      <c r="C316" s="698" t="s">
        <v>732</v>
      </c>
      <c r="D316" s="699" t="s">
        <v>733</v>
      </c>
      <c r="E316" s="698" t="s">
        <v>11</v>
      </c>
      <c r="F316" s="705">
        <v>700000</v>
      </c>
      <c r="G316" s="698" t="s">
        <v>21</v>
      </c>
      <c r="H316" s="698" t="s">
        <v>21</v>
      </c>
      <c r="I316" s="698" t="s">
        <v>21</v>
      </c>
      <c r="J316" s="698" t="s">
        <v>47</v>
      </c>
    </row>
    <row r="317" ht="34.5" customHeight="1" spans="1:10">
      <c r="A317" s="698"/>
      <c r="B317" s="698">
        <f t="shared" si="6"/>
        <v>309</v>
      </c>
      <c r="C317" s="698" t="s">
        <v>734</v>
      </c>
      <c r="D317" s="699" t="s">
        <v>735</v>
      </c>
      <c r="E317" s="698" t="s">
        <v>11</v>
      </c>
      <c r="F317" s="706" t="s">
        <v>21</v>
      </c>
      <c r="G317" s="698">
        <v>2021</v>
      </c>
      <c r="H317" s="698">
        <v>2023</v>
      </c>
      <c r="I317" s="700" t="s">
        <v>619</v>
      </c>
      <c r="J317" s="698" t="s">
        <v>47</v>
      </c>
    </row>
    <row r="318" ht="34.5" customHeight="1" spans="1:10">
      <c r="A318" s="698"/>
      <c r="B318" s="698">
        <f t="shared" si="6"/>
        <v>310</v>
      </c>
      <c r="C318" s="698" t="s">
        <v>739</v>
      </c>
      <c r="D318" s="699" t="s">
        <v>740</v>
      </c>
      <c r="E318" s="698" t="s">
        <v>11</v>
      </c>
      <c r="F318" s="706" t="s">
        <v>21</v>
      </c>
      <c r="G318" s="698">
        <v>2021</v>
      </c>
      <c r="H318" s="698">
        <v>2023</v>
      </c>
      <c r="I318" s="700" t="s">
        <v>619</v>
      </c>
      <c r="J318" s="698" t="s">
        <v>47</v>
      </c>
    </row>
    <row r="319" ht="34.5" customHeight="1" spans="1:10">
      <c r="A319" s="698"/>
      <c r="B319" s="698">
        <f t="shared" si="6"/>
        <v>311</v>
      </c>
      <c r="C319" s="698" t="s">
        <v>741</v>
      </c>
      <c r="D319" s="699" t="s">
        <v>742</v>
      </c>
      <c r="E319" s="698" t="s">
        <v>11</v>
      </c>
      <c r="F319" s="706" t="s">
        <v>21</v>
      </c>
      <c r="G319" s="698">
        <v>2021</v>
      </c>
      <c r="H319" s="698">
        <v>2023</v>
      </c>
      <c r="I319" s="700" t="s">
        <v>619</v>
      </c>
      <c r="J319" s="698" t="s">
        <v>47</v>
      </c>
    </row>
    <row r="320" ht="34.5" customHeight="1" spans="1:10">
      <c r="A320" s="698"/>
      <c r="B320" s="698">
        <f t="shared" si="6"/>
        <v>312</v>
      </c>
      <c r="C320" s="698" t="s">
        <v>743</v>
      </c>
      <c r="D320" s="699" t="s">
        <v>744</v>
      </c>
      <c r="E320" s="698" t="s">
        <v>11</v>
      </c>
      <c r="F320" s="706" t="s">
        <v>21</v>
      </c>
      <c r="G320" s="698">
        <v>2021</v>
      </c>
      <c r="H320" s="698">
        <v>2023</v>
      </c>
      <c r="I320" s="700" t="s">
        <v>619</v>
      </c>
      <c r="J320" s="698" t="s">
        <v>47</v>
      </c>
    </row>
    <row r="321" ht="34.5" customHeight="1" spans="1:10">
      <c r="A321" s="698"/>
      <c r="B321" s="698">
        <f t="shared" si="6"/>
        <v>313</v>
      </c>
      <c r="C321" s="698" t="s">
        <v>745</v>
      </c>
      <c r="D321" s="699" t="s">
        <v>746</v>
      </c>
      <c r="E321" s="698" t="s">
        <v>11</v>
      </c>
      <c r="F321" s="706" t="s">
        <v>21</v>
      </c>
      <c r="G321" s="698">
        <v>2021</v>
      </c>
      <c r="H321" s="698">
        <v>2025</v>
      </c>
      <c r="I321" s="700" t="s">
        <v>619</v>
      </c>
      <c r="J321" s="698" t="s">
        <v>47</v>
      </c>
    </row>
    <row r="322" ht="30" customHeight="1" spans="1:10">
      <c r="A322" s="698"/>
      <c r="B322" s="698">
        <f t="shared" si="6"/>
        <v>314</v>
      </c>
      <c r="C322" s="698" t="s">
        <v>747</v>
      </c>
      <c r="D322" s="699" t="s">
        <v>748</v>
      </c>
      <c r="E322" s="698" t="s">
        <v>11</v>
      </c>
      <c r="F322" s="706" t="s">
        <v>21</v>
      </c>
      <c r="G322" s="698">
        <v>2021</v>
      </c>
      <c r="H322" s="698">
        <v>2023</v>
      </c>
      <c r="I322" s="698" t="s">
        <v>595</v>
      </c>
      <c r="J322" s="698" t="s">
        <v>47</v>
      </c>
    </row>
    <row r="323" ht="27" spans="1:10">
      <c r="A323" s="698"/>
      <c r="B323" s="698">
        <f t="shared" si="6"/>
        <v>315</v>
      </c>
      <c r="C323" s="698" t="s">
        <v>749</v>
      </c>
      <c r="D323" s="699" t="s">
        <v>750</v>
      </c>
      <c r="E323" s="698" t="s">
        <v>11</v>
      </c>
      <c r="F323" s="706" t="s">
        <v>21</v>
      </c>
      <c r="G323" s="698">
        <v>2021</v>
      </c>
      <c r="H323" s="698">
        <v>2023</v>
      </c>
      <c r="I323" s="698" t="s">
        <v>595</v>
      </c>
      <c r="J323" s="698" t="s">
        <v>47</v>
      </c>
    </row>
    <row r="324" ht="54" spans="1:10">
      <c r="A324" s="698"/>
      <c r="B324" s="698">
        <f t="shared" si="6"/>
        <v>316</v>
      </c>
      <c r="C324" s="698" t="s">
        <v>751</v>
      </c>
      <c r="D324" s="699" t="s">
        <v>752</v>
      </c>
      <c r="E324" s="698" t="s">
        <v>11</v>
      </c>
      <c r="F324" s="706" t="s">
        <v>21</v>
      </c>
      <c r="G324" s="698">
        <v>2022</v>
      </c>
      <c r="H324" s="698">
        <v>2024</v>
      </c>
      <c r="I324" s="698" t="s">
        <v>753</v>
      </c>
      <c r="J324" s="698" t="s">
        <v>59</v>
      </c>
    </row>
    <row r="325" ht="66.95" customHeight="1" spans="1:10">
      <c r="A325" s="698"/>
      <c r="B325" s="698">
        <f t="shared" si="6"/>
        <v>317</v>
      </c>
      <c r="C325" s="698" t="s">
        <v>754</v>
      </c>
      <c r="D325" s="699" t="s">
        <v>755</v>
      </c>
      <c r="E325" s="698" t="s">
        <v>11</v>
      </c>
      <c r="F325" s="706" t="s">
        <v>21</v>
      </c>
      <c r="G325" s="698">
        <v>2022</v>
      </c>
      <c r="H325" s="698">
        <v>2025</v>
      </c>
      <c r="I325" s="698" t="s">
        <v>753</v>
      </c>
      <c r="J325" s="698" t="s">
        <v>59</v>
      </c>
    </row>
    <row r="326" ht="54" spans="1:10">
      <c r="A326" s="698"/>
      <c r="B326" s="698">
        <f t="shared" si="6"/>
        <v>318</v>
      </c>
      <c r="C326" s="698" t="s">
        <v>760</v>
      </c>
      <c r="D326" s="699" t="s">
        <v>761</v>
      </c>
      <c r="E326" s="698" t="s">
        <v>10</v>
      </c>
      <c r="F326" s="705">
        <v>250000</v>
      </c>
      <c r="G326" s="698">
        <v>2022.6</v>
      </c>
      <c r="H326" s="698">
        <v>2025.12</v>
      </c>
      <c r="I326" s="698" t="s">
        <v>219</v>
      </c>
      <c r="J326" s="698" t="s">
        <v>110</v>
      </c>
    </row>
    <row r="327" ht="54" spans="1:10">
      <c r="A327" s="698"/>
      <c r="B327" s="698">
        <f t="shared" si="6"/>
        <v>319</v>
      </c>
      <c r="C327" s="698" t="s">
        <v>766</v>
      </c>
      <c r="D327" s="699" t="s">
        <v>767</v>
      </c>
      <c r="E327" s="698" t="s">
        <v>10</v>
      </c>
      <c r="F327" s="706">
        <v>135000</v>
      </c>
      <c r="G327" s="698" t="s">
        <v>21</v>
      </c>
      <c r="H327" s="698" t="s">
        <v>21</v>
      </c>
      <c r="I327" s="698" t="s">
        <v>219</v>
      </c>
      <c r="J327" s="698" t="s">
        <v>110</v>
      </c>
    </row>
    <row r="328" ht="27" spans="1:10">
      <c r="A328" s="698"/>
      <c r="B328" s="698">
        <f t="shared" si="6"/>
        <v>320</v>
      </c>
      <c r="C328" s="698" t="s">
        <v>768</v>
      </c>
      <c r="D328" s="699" t="s">
        <v>769</v>
      </c>
      <c r="E328" s="698" t="s">
        <v>85</v>
      </c>
      <c r="F328" s="698">
        <v>25000</v>
      </c>
      <c r="G328" s="698">
        <v>2020.7</v>
      </c>
      <c r="H328" s="698">
        <v>2022.3</v>
      </c>
      <c r="I328" s="698" t="s">
        <v>219</v>
      </c>
      <c r="J328" s="698" t="s">
        <v>110</v>
      </c>
    </row>
    <row r="329" ht="27" spans="1:10">
      <c r="A329" s="698"/>
      <c r="B329" s="698">
        <f t="shared" si="6"/>
        <v>321</v>
      </c>
      <c r="C329" s="698" t="s">
        <v>772</v>
      </c>
      <c r="D329" s="699" t="s">
        <v>773</v>
      </c>
      <c r="E329" s="698" t="s">
        <v>10</v>
      </c>
      <c r="F329" s="698">
        <v>3300</v>
      </c>
      <c r="G329" s="698">
        <v>2021.5</v>
      </c>
      <c r="H329" s="698">
        <v>2022.5</v>
      </c>
      <c r="I329" s="698" t="s">
        <v>219</v>
      </c>
      <c r="J329" s="698" t="s">
        <v>110</v>
      </c>
    </row>
    <row r="330" ht="27" spans="1:10">
      <c r="A330" s="698"/>
      <c r="B330" s="698">
        <f t="shared" si="6"/>
        <v>322</v>
      </c>
      <c r="C330" s="698" t="s">
        <v>778</v>
      </c>
      <c r="D330" s="699" t="s">
        <v>779</v>
      </c>
      <c r="E330" s="698" t="s">
        <v>10</v>
      </c>
      <c r="F330" s="706">
        <v>160000</v>
      </c>
      <c r="G330" s="698">
        <v>2021.9</v>
      </c>
      <c r="H330" s="698">
        <v>2021.12</v>
      </c>
      <c r="I330" s="698" t="s">
        <v>232</v>
      </c>
      <c r="J330" s="698" t="s">
        <v>24</v>
      </c>
    </row>
    <row r="331" ht="54" spans="1:10">
      <c r="A331" s="698"/>
      <c r="B331" s="698">
        <f t="shared" si="6"/>
        <v>323</v>
      </c>
      <c r="C331" s="698" t="s">
        <v>781</v>
      </c>
      <c r="D331" s="699" t="s">
        <v>782</v>
      </c>
      <c r="E331" s="698" t="s">
        <v>11</v>
      </c>
      <c r="F331" s="705">
        <v>800000</v>
      </c>
      <c r="G331" s="698" t="s">
        <v>21</v>
      </c>
      <c r="H331" s="698" t="s">
        <v>21</v>
      </c>
      <c r="I331" s="698" t="s">
        <v>21</v>
      </c>
      <c r="J331" s="698" t="s">
        <v>54</v>
      </c>
    </row>
    <row r="332" ht="54" spans="1:10">
      <c r="A332" s="698"/>
      <c r="B332" s="698">
        <f t="shared" si="6"/>
        <v>324</v>
      </c>
      <c r="C332" s="698" t="s">
        <v>783</v>
      </c>
      <c r="D332" s="699" t="s">
        <v>784</v>
      </c>
      <c r="E332" s="698" t="s">
        <v>10</v>
      </c>
      <c r="F332" s="706">
        <v>40000</v>
      </c>
      <c r="G332" s="698">
        <v>2021.12</v>
      </c>
      <c r="H332" s="698">
        <v>2025.12</v>
      </c>
      <c r="I332" s="698" t="s">
        <v>149</v>
      </c>
      <c r="J332" s="698" t="s">
        <v>34</v>
      </c>
    </row>
    <row r="333" ht="67.5" spans="1:10">
      <c r="A333" s="698"/>
      <c r="B333" s="698">
        <f t="shared" si="6"/>
        <v>325</v>
      </c>
      <c r="C333" s="698" t="s">
        <v>785</v>
      </c>
      <c r="D333" s="699" t="s">
        <v>786</v>
      </c>
      <c r="E333" s="698" t="s">
        <v>11</v>
      </c>
      <c r="F333" s="705" t="s">
        <v>21</v>
      </c>
      <c r="G333" s="698" t="s">
        <v>21</v>
      </c>
      <c r="H333" s="698" t="s">
        <v>21</v>
      </c>
      <c r="I333" s="698" t="s">
        <v>21</v>
      </c>
      <c r="J333" s="698" t="s">
        <v>38</v>
      </c>
    </row>
    <row r="334" ht="40.5" spans="1:10">
      <c r="A334" s="698"/>
      <c r="B334" s="698">
        <f t="shared" si="6"/>
        <v>326</v>
      </c>
      <c r="C334" s="698" t="s">
        <v>787</v>
      </c>
      <c r="D334" s="699" t="s">
        <v>788</v>
      </c>
      <c r="E334" s="698" t="s">
        <v>10</v>
      </c>
      <c r="F334" s="706">
        <v>30000</v>
      </c>
      <c r="G334" s="698">
        <v>2020</v>
      </c>
      <c r="H334" s="698">
        <v>2023</v>
      </c>
      <c r="I334" s="698" t="s">
        <v>37</v>
      </c>
      <c r="J334" s="698" t="s">
        <v>38</v>
      </c>
    </row>
    <row r="335" ht="27" spans="1:10">
      <c r="A335" s="698"/>
      <c r="B335" s="698">
        <f t="shared" si="6"/>
        <v>327</v>
      </c>
      <c r="C335" s="698" t="s">
        <v>792</v>
      </c>
      <c r="D335" s="699" t="s">
        <v>793</v>
      </c>
      <c r="E335" s="698" t="s">
        <v>11</v>
      </c>
      <c r="F335" s="706" t="s">
        <v>21</v>
      </c>
      <c r="G335" s="698">
        <v>2021</v>
      </c>
      <c r="H335" s="698">
        <v>2023</v>
      </c>
      <c r="I335" s="698" t="s">
        <v>37</v>
      </c>
      <c r="J335" s="698" t="s">
        <v>38</v>
      </c>
    </row>
    <row r="336" ht="27" spans="1:10">
      <c r="A336" s="698"/>
      <c r="B336" s="698">
        <f t="shared" si="6"/>
        <v>328</v>
      </c>
      <c r="C336" s="698" t="s">
        <v>794</v>
      </c>
      <c r="D336" s="699" t="s">
        <v>795</v>
      </c>
      <c r="E336" s="698" t="s">
        <v>11</v>
      </c>
      <c r="F336" s="706" t="s">
        <v>21</v>
      </c>
      <c r="G336" s="698">
        <v>2021</v>
      </c>
      <c r="H336" s="698">
        <v>2023</v>
      </c>
      <c r="I336" s="698" t="s">
        <v>37</v>
      </c>
      <c r="J336" s="698" t="s">
        <v>38</v>
      </c>
    </row>
    <row r="337" ht="27" spans="1:10">
      <c r="A337" s="698"/>
      <c r="B337" s="698">
        <f t="shared" si="6"/>
        <v>329</v>
      </c>
      <c r="C337" s="698" t="s">
        <v>796</v>
      </c>
      <c r="D337" s="699" t="s">
        <v>797</v>
      </c>
      <c r="E337" s="698" t="s">
        <v>11</v>
      </c>
      <c r="F337" s="706" t="s">
        <v>21</v>
      </c>
      <c r="G337" s="698">
        <v>2021</v>
      </c>
      <c r="H337" s="698">
        <v>2023</v>
      </c>
      <c r="I337" s="698" t="s">
        <v>37</v>
      </c>
      <c r="J337" s="698" t="s">
        <v>38</v>
      </c>
    </row>
    <row r="338" ht="27" spans="1:10">
      <c r="A338" s="698"/>
      <c r="B338" s="698">
        <f t="shared" si="6"/>
        <v>330</v>
      </c>
      <c r="C338" s="698" t="s">
        <v>798</v>
      </c>
      <c r="D338" s="699" t="s">
        <v>799</v>
      </c>
      <c r="E338" s="698" t="s">
        <v>10</v>
      </c>
      <c r="F338" s="706">
        <v>10000</v>
      </c>
      <c r="G338" s="698">
        <v>2021</v>
      </c>
      <c r="H338" s="698">
        <v>2025</v>
      </c>
      <c r="I338" s="698" t="s">
        <v>37</v>
      </c>
      <c r="J338" s="698" t="s">
        <v>38</v>
      </c>
    </row>
    <row r="339" spans="1:10">
      <c r="A339" s="698"/>
      <c r="B339" s="698">
        <f t="shared" si="6"/>
        <v>331</v>
      </c>
      <c r="C339" s="698" t="s">
        <v>800</v>
      </c>
      <c r="D339" s="699" t="s">
        <v>801</v>
      </c>
      <c r="E339" s="698" t="s">
        <v>85</v>
      </c>
      <c r="F339" s="706">
        <v>16000</v>
      </c>
      <c r="G339" s="698">
        <v>2020</v>
      </c>
      <c r="H339" s="698">
        <v>2023</v>
      </c>
      <c r="I339" s="698" t="s">
        <v>37</v>
      </c>
      <c r="J339" s="698" t="s">
        <v>38</v>
      </c>
    </row>
    <row r="340" ht="40.5" spans="1:10">
      <c r="A340" s="698"/>
      <c r="B340" s="698">
        <f t="shared" ref="B340:B386" si="7">B339+1</f>
        <v>332</v>
      </c>
      <c r="C340" s="698" t="s">
        <v>802</v>
      </c>
      <c r="D340" s="699" t="s">
        <v>803</v>
      </c>
      <c r="E340" s="698" t="s">
        <v>10</v>
      </c>
      <c r="F340" s="706">
        <v>50000</v>
      </c>
      <c r="G340" s="698">
        <v>2021</v>
      </c>
      <c r="H340" s="698">
        <v>2025</v>
      </c>
      <c r="I340" s="698" t="s">
        <v>37</v>
      </c>
      <c r="J340" s="698" t="s">
        <v>38</v>
      </c>
    </row>
    <row r="341" ht="40.5" spans="1:10">
      <c r="A341" s="698"/>
      <c r="B341" s="698">
        <f t="shared" si="7"/>
        <v>333</v>
      </c>
      <c r="C341" s="698" t="s">
        <v>804</v>
      </c>
      <c r="D341" s="699" t="s">
        <v>805</v>
      </c>
      <c r="E341" s="698" t="s">
        <v>10</v>
      </c>
      <c r="F341" s="706">
        <v>80000</v>
      </c>
      <c r="G341" s="698">
        <v>2021</v>
      </c>
      <c r="H341" s="698">
        <v>2025</v>
      </c>
      <c r="I341" s="698" t="s">
        <v>37</v>
      </c>
      <c r="J341" s="698" t="s">
        <v>38</v>
      </c>
    </row>
    <row r="342" ht="40.5" spans="1:10">
      <c r="A342" s="698"/>
      <c r="B342" s="698">
        <f t="shared" si="7"/>
        <v>334</v>
      </c>
      <c r="C342" s="698" t="s">
        <v>806</v>
      </c>
      <c r="D342" s="699" t="s">
        <v>807</v>
      </c>
      <c r="E342" s="698" t="s">
        <v>10</v>
      </c>
      <c r="F342" s="706">
        <v>262500</v>
      </c>
      <c r="G342" s="698">
        <v>2021.9</v>
      </c>
      <c r="H342" s="698" t="s">
        <v>21</v>
      </c>
      <c r="I342" s="698" t="s">
        <v>262</v>
      </c>
      <c r="J342" s="698" t="s">
        <v>264</v>
      </c>
    </row>
    <row r="343" ht="54" spans="1:10">
      <c r="A343" s="698"/>
      <c r="B343" s="698">
        <f t="shared" si="7"/>
        <v>335</v>
      </c>
      <c r="C343" s="714" t="s">
        <v>809</v>
      </c>
      <c r="D343" s="750" t="s">
        <v>810</v>
      </c>
      <c r="E343" s="698" t="s">
        <v>10</v>
      </c>
      <c r="F343" s="707" t="s">
        <v>21</v>
      </c>
      <c r="G343" s="729" t="s">
        <v>812</v>
      </c>
      <c r="H343" s="709">
        <v>2025.12</v>
      </c>
      <c r="I343" s="698" t="s">
        <v>247</v>
      </c>
      <c r="J343" s="698" t="s">
        <v>248</v>
      </c>
    </row>
    <row r="344" ht="26.25" customHeight="1" spans="1:10">
      <c r="A344" s="698"/>
      <c r="B344" s="698">
        <f t="shared" si="7"/>
        <v>336</v>
      </c>
      <c r="C344" s="698" t="s">
        <v>813</v>
      </c>
      <c r="D344" s="699" t="s">
        <v>814</v>
      </c>
      <c r="E344" s="698" t="s">
        <v>10</v>
      </c>
      <c r="F344" s="706">
        <v>2800000</v>
      </c>
      <c r="G344" s="698">
        <v>2021.6</v>
      </c>
      <c r="H344" s="698">
        <v>2025.12</v>
      </c>
      <c r="I344" s="698" t="s">
        <v>247</v>
      </c>
      <c r="J344" s="698" t="s">
        <v>248</v>
      </c>
    </row>
    <row r="345" ht="21.75" customHeight="1" spans="1:10">
      <c r="A345" s="698"/>
      <c r="B345" s="698">
        <f t="shared" si="7"/>
        <v>337</v>
      </c>
      <c r="C345" s="698" t="s">
        <v>815</v>
      </c>
      <c r="D345" s="699" t="s">
        <v>816</v>
      </c>
      <c r="E345" s="698" t="s">
        <v>10</v>
      </c>
      <c r="F345" s="706">
        <v>500000</v>
      </c>
      <c r="G345" s="709">
        <v>2021.7</v>
      </c>
      <c r="H345" s="709">
        <v>2025.12</v>
      </c>
      <c r="I345" s="698" t="s">
        <v>247</v>
      </c>
      <c r="J345" s="698" t="s">
        <v>248</v>
      </c>
    </row>
    <row r="346" ht="40.5" spans="1:10">
      <c r="A346" s="698"/>
      <c r="B346" s="698">
        <f t="shared" si="7"/>
        <v>338</v>
      </c>
      <c r="C346" s="698" t="s">
        <v>817</v>
      </c>
      <c r="D346" s="699" t="s">
        <v>818</v>
      </c>
      <c r="E346" s="698" t="s">
        <v>10</v>
      </c>
      <c r="F346" s="706">
        <v>250000</v>
      </c>
      <c r="G346" s="698">
        <v>2021.12</v>
      </c>
      <c r="H346" s="698">
        <v>2023.12</v>
      </c>
      <c r="I346" s="698" t="s">
        <v>247</v>
      </c>
      <c r="J346" s="698" t="s">
        <v>248</v>
      </c>
    </row>
    <row r="347" ht="40.5" spans="1:10">
      <c r="A347" s="698"/>
      <c r="B347" s="698">
        <f t="shared" si="7"/>
        <v>339</v>
      </c>
      <c r="C347" s="698" t="s">
        <v>819</v>
      </c>
      <c r="D347" s="699" t="s">
        <v>820</v>
      </c>
      <c r="E347" s="698" t="s">
        <v>10</v>
      </c>
      <c r="F347" s="706">
        <v>250000</v>
      </c>
      <c r="G347" s="709">
        <v>2021.7</v>
      </c>
      <c r="H347" s="709">
        <v>2025.12</v>
      </c>
      <c r="I347" s="698" t="s">
        <v>247</v>
      </c>
      <c r="J347" s="698" t="s">
        <v>248</v>
      </c>
    </row>
    <row r="348" ht="27" spans="1:10">
      <c r="A348" s="698"/>
      <c r="B348" s="698">
        <f t="shared" si="7"/>
        <v>340</v>
      </c>
      <c r="C348" s="698" t="s">
        <v>821</v>
      </c>
      <c r="D348" s="699" t="s">
        <v>822</v>
      </c>
      <c r="E348" s="698" t="s">
        <v>10</v>
      </c>
      <c r="F348" s="706">
        <v>250000</v>
      </c>
      <c r="G348" s="709">
        <v>2021.3</v>
      </c>
      <c r="H348" s="709">
        <v>2023.12</v>
      </c>
      <c r="I348" s="698" t="s">
        <v>247</v>
      </c>
      <c r="J348" s="698" t="s">
        <v>248</v>
      </c>
    </row>
    <row r="349" ht="67.5" spans="1:10">
      <c r="A349" s="698"/>
      <c r="B349" s="698">
        <f t="shared" si="7"/>
        <v>341</v>
      </c>
      <c r="C349" s="698" t="s">
        <v>823</v>
      </c>
      <c r="D349" s="699" t="s">
        <v>824</v>
      </c>
      <c r="E349" s="698" t="s">
        <v>10</v>
      </c>
      <c r="F349" s="706">
        <v>200000</v>
      </c>
      <c r="G349" s="709">
        <v>2021.1</v>
      </c>
      <c r="H349" s="709">
        <v>2023.12</v>
      </c>
      <c r="I349" s="698" t="s">
        <v>247</v>
      </c>
      <c r="J349" s="698" t="s">
        <v>248</v>
      </c>
    </row>
    <row r="350" ht="40.5" spans="1:10">
      <c r="A350" s="698"/>
      <c r="B350" s="698">
        <f t="shared" si="7"/>
        <v>342</v>
      </c>
      <c r="C350" s="698" t="s">
        <v>825</v>
      </c>
      <c r="D350" s="699" t="s">
        <v>826</v>
      </c>
      <c r="E350" s="698" t="s">
        <v>10</v>
      </c>
      <c r="F350" s="706">
        <v>200000</v>
      </c>
      <c r="G350" s="709">
        <v>2021.3</v>
      </c>
      <c r="H350" s="709">
        <v>2025.12</v>
      </c>
      <c r="I350" s="698" t="s">
        <v>247</v>
      </c>
      <c r="J350" s="698" t="s">
        <v>248</v>
      </c>
    </row>
    <row r="351" ht="54" spans="1:10">
      <c r="A351" s="698"/>
      <c r="B351" s="698">
        <f t="shared" si="7"/>
        <v>343</v>
      </c>
      <c r="C351" s="698" t="s">
        <v>827</v>
      </c>
      <c r="D351" s="699" t="s">
        <v>828</v>
      </c>
      <c r="E351" s="698" t="s">
        <v>10</v>
      </c>
      <c r="F351" s="706">
        <v>150000</v>
      </c>
      <c r="G351" s="708" t="s">
        <v>829</v>
      </c>
      <c r="H351" s="709">
        <v>2025.12</v>
      </c>
      <c r="I351" s="698" t="s">
        <v>247</v>
      </c>
      <c r="J351" s="698" t="s">
        <v>248</v>
      </c>
    </row>
    <row r="352" ht="67.5" spans="1:10">
      <c r="A352" s="698"/>
      <c r="B352" s="698">
        <f t="shared" si="7"/>
        <v>344</v>
      </c>
      <c r="C352" s="698" t="s">
        <v>830</v>
      </c>
      <c r="D352" s="699" t="s">
        <v>831</v>
      </c>
      <c r="E352" s="698" t="s">
        <v>85</v>
      </c>
      <c r="F352" s="706">
        <v>150000</v>
      </c>
      <c r="G352" s="698">
        <v>2020.12</v>
      </c>
      <c r="H352" s="698">
        <v>2024.12</v>
      </c>
      <c r="I352" s="698" t="s">
        <v>247</v>
      </c>
      <c r="J352" s="698" t="s">
        <v>248</v>
      </c>
    </row>
    <row r="353" ht="40.5" spans="1:10">
      <c r="A353" s="698"/>
      <c r="B353" s="698">
        <f t="shared" si="7"/>
        <v>345</v>
      </c>
      <c r="C353" s="698" t="s">
        <v>832</v>
      </c>
      <c r="D353" s="699" t="s">
        <v>833</v>
      </c>
      <c r="E353" s="698" t="s">
        <v>10</v>
      </c>
      <c r="F353" s="706">
        <v>100000</v>
      </c>
      <c r="G353" s="698">
        <v>2023.12</v>
      </c>
      <c r="H353" s="698">
        <v>2025.12</v>
      </c>
      <c r="I353" s="698" t="s">
        <v>247</v>
      </c>
      <c r="J353" s="698" t="s">
        <v>248</v>
      </c>
    </row>
    <row r="354" ht="54" spans="1:10">
      <c r="A354" s="698"/>
      <c r="B354" s="698">
        <f t="shared" si="7"/>
        <v>346</v>
      </c>
      <c r="C354" s="698" t="s">
        <v>834</v>
      </c>
      <c r="D354" s="699" t="s">
        <v>835</v>
      </c>
      <c r="E354" s="698" t="s">
        <v>10</v>
      </c>
      <c r="F354" s="706">
        <v>80000</v>
      </c>
      <c r="G354" s="698">
        <v>2023.12</v>
      </c>
      <c r="H354" s="698">
        <v>2025.12</v>
      </c>
      <c r="I354" s="698" t="s">
        <v>247</v>
      </c>
      <c r="J354" s="698" t="s">
        <v>248</v>
      </c>
    </row>
    <row r="355" ht="54" spans="1:10">
      <c r="A355" s="698"/>
      <c r="B355" s="698">
        <f t="shared" si="7"/>
        <v>347</v>
      </c>
      <c r="C355" s="698" t="s">
        <v>836</v>
      </c>
      <c r="D355" s="699" t="s">
        <v>837</v>
      </c>
      <c r="E355" s="698" t="s">
        <v>10</v>
      </c>
      <c r="F355" s="706">
        <v>78000</v>
      </c>
      <c r="G355" s="698">
        <v>2023.12</v>
      </c>
      <c r="H355" s="698">
        <v>2025.12</v>
      </c>
      <c r="I355" s="698" t="s">
        <v>247</v>
      </c>
      <c r="J355" s="698" t="s">
        <v>248</v>
      </c>
    </row>
    <row r="356" ht="40.5" spans="1:10">
      <c r="A356" s="698"/>
      <c r="B356" s="698">
        <f t="shared" si="7"/>
        <v>348</v>
      </c>
      <c r="C356" s="698" t="s">
        <v>838</v>
      </c>
      <c r="D356" s="699" t="s">
        <v>839</v>
      </c>
      <c r="E356" s="698" t="s">
        <v>85</v>
      </c>
      <c r="F356" s="706">
        <v>60000</v>
      </c>
      <c r="G356" s="709">
        <v>2019.11</v>
      </c>
      <c r="H356" s="698">
        <v>2023.12</v>
      </c>
      <c r="I356" s="698" t="s">
        <v>247</v>
      </c>
      <c r="J356" s="698" t="s">
        <v>248</v>
      </c>
    </row>
    <row r="357" ht="54" spans="1:10">
      <c r="A357" s="698"/>
      <c r="B357" s="698">
        <f t="shared" si="7"/>
        <v>349</v>
      </c>
      <c r="C357" s="698" t="s">
        <v>840</v>
      </c>
      <c r="D357" s="699" t="s">
        <v>841</v>
      </c>
      <c r="E357" s="698" t="s">
        <v>10</v>
      </c>
      <c r="F357" s="706">
        <v>60000</v>
      </c>
      <c r="G357" s="698">
        <v>2022.6</v>
      </c>
      <c r="H357" s="698">
        <v>2025.12</v>
      </c>
      <c r="I357" s="698" t="s">
        <v>247</v>
      </c>
      <c r="J357" s="698" t="s">
        <v>248</v>
      </c>
    </row>
    <row r="358" ht="26.25" customHeight="1" spans="1:10">
      <c r="A358" s="698"/>
      <c r="B358" s="698">
        <f t="shared" si="7"/>
        <v>350</v>
      </c>
      <c r="C358" s="698" t="s">
        <v>842</v>
      </c>
      <c r="D358" s="699" t="s">
        <v>1537</v>
      </c>
      <c r="E358" s="698" t="s">
        <v>10</v>
      </c>
      <c r="F358" s="706">
        <v>50000</v>
      </c>
      <c r="G358" s="709">
        <v>2022.1</v>
      </c>
      <c r="H358" s="709">
        <v>2024.12</v>
      </c>
      <c r="I358" s="698" t="s">
        <v>247</v>
      </c>
      <c r="J358" s="698" t="s">
        <v>248</v>
      </c>
    </row>
    <row r="359" ht="40.5" spans="1:10">
      <c r="A359" s="698"/>
      <c r="B359" s="698">
        <f t="shared" si="7"/>
        <v>351</v>
      </c>
      <c r="C359" s="698" t="s">
        <v>843</v>
      </c>
      <c r="D359" s="699" t="s">
        <v>844</v>
      </c>
      <c r="E359" s="698" t="s">
        <v>10</v>
      </c>
      <c r="F359" s="706">
        <v>20000</v>
      </c>
      <c r="G359" s="709">
        <v>2022.1</v>
      </c>
      <c r="H359" s="721">
        <v>2025.12</v>
      </c>
      <c r="I359" s="698" t="s">
        <v>247</v>
      </c>
      <c r="J359" s="698" t="s">
        <v>248</v>
      </c>
    </row>
    <row r="360" ht="14.25" customHeight="1" spans="1:10">
      <c r="A360" s="698"/>
      <c r="B360" s="698">
        <f t="shared" si="7"/>
        <v>352</v>
      </c>
      <c r="C360" s="698" t="s">
        <v>845</v>
      </c>
      <c r="D360" s="699" t="s">
        <v>846</v>
      </c>
      <c r="E360" s="698" t="s">
        <v>10</v>
      </c>
      <c r="F360" s="706">
        <v>10800</v>
      </c>
      <c r="G360" s="698">
        <v>2021.9</v>
      </c>
      <c r="H360" s="698" t="s">
        <v>21</v>
      </c>
      <c r="I360" s="698" t="s">
        <v>247</v>
      </c>
      <c r="J360" s="698" t="s">
        <v>248</v>
      </c>
    </row>
    <row r="361" ht="54" spans="1:10">
      <c r="A361" s="698"/>
      <c r="B361" s="698">
        <f t="shared" si="7"/>
        <v>353</v>
      </c>
      <c r="C361" s="698" t="s">
        <v>847</v>
      </c>
      <c r="D361" s="699" t="s">
        <v>848</v>
      </c>
      <c r="E361" s="698" t="s">
        <v>10</v>
      </c>
      <c r="F361" s="706">
        <v>15000</v>
      </c>
      <c r="G361" s="708" t="s">
        <v>849</v>
      </c>
      <c r="H361" s="721">
        <v>2025.12</v>
      </c>
      <c r="I361" s="698" t="s">
        <v>247</v>
      </c>
      <c r="J361" s="698" t="s">
        <v>248</v>
      </c>
    </row>
    <row r="362" ht="54" spans="1:10">
      <c r="A362" s="698"/>
      <c r="B362" s="698">
        <f t="shared" si="7"/>
        <v>354</v>
      </c>
      <c r="C362" s="698" t="s">
        <v>850</v>
      </c>
      <c r="D362" s="699" t="s">
        <v>851</v>
      </c>
      <c r="E362" s="698" t="s">
        <v>10</v>
      </c>
      <c r="F362" s="706">
        <v>43000</v>
      </c>
      <c r="G362" s="698">
        <v>2023.12</v>
      </c>
      <c r="H362" s="698">
        <v>2025.12</v>
      </c>
      <c r="I362" s="698" t="s">
        <v>247</v>
      </c>
      <c r="J362" s="698" t="s">
        <v>248</v>
      </c>
    </row>
    <row r="363" ht="27" spans="1:10">
      <c r="A363" s="698"/>
      <c r="B363" s="698">
        <f t="shared" si="7"/>
        <v>355</v>
      </c>
      <c r="C363" s="698" t="s">
        <v>852</v>
      </c>
      <c r="D363" s="699" t="s">
        <v>853</v>
      </c>
      <c r="E363" s="698" t="s">
        <v>10</v>
      </c>
      <c r="F363" s="706">
        <v>36000</v>
      </c>
      <c r="G363" s="698">
        <v>2021.9</v>
      </c>
      <c r="H363" s="698">
        <v>2025.8</v>
      </c>
      <c r="I363" s="698" t="s">
        <v>247</v>
      </c>
      <c r="J363" s="698" t="s">
        <v>248</v>
      </c>
    </row>
    <row r="364" ht="27" spans="1:10">
      <c r="A364" s="698"/>
      <c r="B364" s="698">
        <f t="shared" si="7"/>
        <v>356</v>
      </c>
      <c r="C364" s="698" t="s">
        <v>854</v>
      </c>
      <c r="D364" s="699" t="s">
        <v>855</v>
      </c>
      <c r="E364" s="698" t="s">
        <v>10</v>
      </c>
      <c r="F364" s="706">
        <v>20000</v>
      </c>
      <c r="G364" s="698">
        <v>2021.1</v>
      </c>
      <c r="H364" s="698">
        <v>2025.12</v>
      </c>
      <c r="I364" s="698" t="s">
        <v>247</v>
      </c>
      <c r="J364" s="698" t="s">
        <v>248</v>
      </c>
    </row>
    <row r="365" ht="67.5" spans="1:10">
      <c r="A365" s="698"/>
      <c r="B365" s="698">
        <f t="shared" si="7"/>
        <v>357</v>
      </c>
      <c r="C365" s="698" t="s">
        <v>856</v>
      </c>
      <c r="D365" s="699" t="s">
        <v>857</v>
      </c>
      <c r="E365" s="698" t="s">
        <v>10</v>
      </c>
      <c r="F365" s="706">
        <v>35000</v>
      </c>
      <c r="G365" s="698">
        <v>2021.12</v>
      </c>
      <c r="H365" s="698">
        <v>2025.12</v>
      </c>
      <c r="I365" s="698" t="s">
        <v>247</v>
      </c>
      <c r="J365" s="698" t="s">
        <v>248</v>
      </c>
    </row>
    <row r="366" ht="40.5" spans="1:10">
      <c r="A366" s="698"/>
      <c r="B366" s="698">
        <f t="shared" si="7"/>
        <v>358</v>
      </c>
      <c r="C366" s="698" t="s">
        <v>858</v>
      </c>
      <c r="D366" s="699" t="s">
        <v>859</v>
      </c>
      <c r="E366" s="698" t="s">
        <v>10</v>
      </c>
      <c r="F366" s="706">
        <v>30000</v>
      </c>
      <c r="G366" s="709">
        <v>2022.6</v>
      </c>
      <c r="H366" s="709">
        <v>2025.12</v>
      </c>
      <c r="I366" s="698" t="s">
        <v>247</v>
      </c>
      <c r="J366" s="698" t="s">
        <v>248</v>
      </c>
    </row>
    <row r="367" ht="27" spans="1:10">
      <c r="A367" s="698"/>
      <c r="B367" s="698">
        <f t="shared" si="7"/>
        <v>359</v>
      </c>
      <c r="C367" s="698" t="s">
        <v>860</v>
      </c>
      <c r="D367" s="699" t="s">
        <v>861</v>
      </c>
      <c r="E367" s="698" t="s">
        <v>10</v>
      </c>
      <c r="F367" s="706">
        <v>28000</v>
      </c>
      <c r="G367" s="709">
        <v>2022.1</v>
      </c>
      <c r="H367" s="709">
        <v>2025.12</v>
      </c>
      <c r="I367" s="698" t="s">
        <v>247</v>
      </c>
      <c r="J367" s="698" t="s">
        <v>248</v>
      </c>
    </row>
    <row r="368" ht="27" spans="1:10">
      <c r="A368" s="698"/>
      <c r="B368" s="698">
        <f t="shared" si="7"/>
        <v>360</v>
      </c>
      <c r="C368" s="698" t="s">
        <v>862</v>
      </c>
      <c r="D368" s="699" t="s">
        <v>863</v>
      </c>
      <c r="E368" s="698" t="s">
        <v>10</v>
      </c>
      <c r="F368" s="706">
        <v>12000</v>
      </c>
      <c r="G368" s="729" t="s">
        <v>864</v>
      </c>
      <c r="H368" s="709">
        <v>2023.12</v>
      </c>
      <c r="I368" s="698" t="s">
        <v>247</v>
      </c>
      <c r="J368" s="698" t="s">
        <v>248</v>
      </c>
    </row>
    <row r="369" ht="40.5" spans="1:10">
      <c r="A369" s="698"/>
      <c r="B369" s="698">
        <f t="shared" si="7"/>
        <v>361</v>
      </c>
      <c r="C369" s="698" t="s">
        <v>865</v>
      </c>
      <c r="D369" s="699" t="s">
        <v>866</v>
      </c>
      <c r="E369" s="698" t="s">
        <v>10</v>
      </c>
      <c r="F369" s="706">
        <v>10000</v>
      </c>
      <c r="G369" s="698">
        <v>2021.12</v>
      </c>
      <c r="H369" s="698">
        <v>2025.12</v>
      </c>
      <c r="I369" s="698" t="s">
        <v>247</v>
      </c>
      <c r="J369" s="698" t="s">
        <v>248</v>
      </c>
    </row>
    <row r="370" ht="27" spans="1:10">
      <c r="A370" s="698"/>
      <c r="B370" s="698">
        <f t="shared" si="7"/>
        <v>362</v>
      </c>
      <c r="C370" s="698" t="s">
        <v>867</v>
      </c>
      <c r="D370" s="699" t="s">
        <v>868</v>
      </c>
      <c r="E370" s="698" t="s">
        <v>10</v>
      </c>
      <c r="F370" s="706">
        <v>35000</v>
      </c>
      <c r="G370" s="698">
        <v>2021.9</v>
      </c>
      <c r="H370" s="698" t="s">
        <v>21</v>
      </c>
      <c r="I370" s="698" t="s">
        <v>247</v>
      </c>
      <c r="J370" s="698" t="s">
        <v>248</v>
      </c>
    </row>
    <row r="371" ht="33" customHeight="1" spans="1:10">
      <c r="A371" s="698"/>
      <c r="B371" s="698">
        <f t="shared" si="7"/>
        <v>363</v>
      </c>
      <c r="C371" s="698" t="s">
        <v>869</v>
      </c>
      <c r="D371" s="699" t="s">
        <v>870</v>
      </c>
      <c r="E371" s="698" t="s">
        <v>10</v>
      </c>
      <c r="F371" s="729" t="s">
        <v>1538</v>
      </c>
      <c r="G371" s="698">
        <v>2021.1</v>
      </c>
      <c r="H371" s="698">
        <v>2021.12</v>
      </c>
      <c r="I371" s="698" t="s">
        <v>569</v>
      </c>
      <c r="J371" s="715" t="s">
        <v>273</v>
      </c>
    </row>
    <row r="372" ht="54" spans="1:10">
      <c r="A372" s="698"/>
      <c r="B372" s="698">
        <f t="shared" si="7"/>
        <v>364</v>
      </c>
      <c r="C372" s="715" t="s">
        <v>871</v>
      </c>
      <c r="D372" s="727" t="s">
        <v>872</v>
      </c>
      <c r="E372" s="715" t="s">
        <v>85</v>
      </c>
      <c r="F372" s="728">
        <v>354400</v>
      </c>
      <c r="G372" s="751">
        <v>2020.5</v>
      </c>
      <c r="H372" s="726">
        <v>2025.12</v>
      </c>
      <c r="I372" s="736" t="s">
        <v>366</v>
      </c>
      <c r="J372" s="715" t="s">
        <v>273</v>
      </c>
    </row>
    <row r="373" ht="54" spans="1:10">
      <c r="A373" s="698"/>
      <c r="B373" s="698">
        <f t="shared" si="7"/>
        <v>365</v>
      </c>
      <c r="C373" s="715" t="s">
        <v>874</v>
      </c>
      <c r="D373" s="727" t="s">
        <v>875</v>
      </c>
      <c r="E373" s="715" t="s">
        <v>11</v>
      </c>
      <c r="F373" s="728">
        <v>304000</v>
      </c>
      <c r="G373" s="715" t="s">
        <v>21</v>
      </c>
      <c r="H373" s="726" t="s">
        <v>21</v>
      </c>
      <c r="I373" s="736" t="s">
        <v>366</v>
      </c>
      <c r="J373" s="715" t="s">
        <v>273</v>
      </c>
    </row>
    <row r="374" ht="51" customHeight="1" spans="1:10">
      <c r="A374" s="698"/>
      <c r="B374" s="698">
        <f t="shared" si="7"/>
        <v>366</v>
      </c>
      <c r="C374" s="698" t="s">
        <v>876</v>
      </c>
      <c r="D374" s="699" t="s">
        <v>1539</v>
      </c>
      <c r="E374" s="698" t="s">
        <v>10</v>
      </c>
      <c r="F374" s="706">
        <v>140000</v>
      </c>
      <c r="G374" s="698">
        <v>2021.9</v>
      </c>
      <c r="H374" s="698" t="s">
        <v>21</v>
      </c>
      <c r="I374" s="698" t="s">
        <v>277</v>
      </c>
      <c r="J374" s="698" t="s">
        <v>278</v>
      </c>
    </row>
    <row r="375" ht="40.5" spans="1:10">
      <c r="A375" s="698"/>
      <c r="B375" s="698">
        <f t="shared" si="7"/>
        <v>367</v>
      </c>
      <c r="C375" s="709" t="s">
        <v>878</v>
      </c>
      <c r="D375" s="699" t="s">
        <v>879</v>
      </c>
      <c r="E375" s="698" t="s">
        <v>85</v>
      </c>
      <c r="F375" s="706">
        <v>136870</v>
      </c>
      <c r="G375" s="698" t="s">
        <v>350</v>
      </c>
      <c r="H375" s="698">
        <v>2022.1</v>
      </c>
      <c r="I375" s="698" t="s">
        <v>277</v>
      </c>
      <c r="J375" s="698" t="s">
        <v>278</v>
      </c>
    </row>
    <row r="376" ht="40.5" spans="1:10">
      <c r="A376" s="698"/>
      <c r="B376" s="698">
        <f t="shared" si="7"/>
        <v>368</v>
      </c>
      <c r="C376" s="698" t="s">
        <v>880</v>
      </c>
      <c r="D376" s="699" t="s">
        <v>881</v>
      </c>
      <c r="E376" s="698" t="s">
        <v>85</v>
      </c>
      <c r="F376" s="706">
        <v>76000</v>
      </c>
      <c r="G376" s="698">
        <v>2020.9</v>
      </c>
      <c r="H376" s="698">
        <v>2023.12</v>
      </c>
      <c r="I376" s="698" t="s">
        <v>277</v>
      </c>
      <c r="J376" s="698" t="s">
        <v>278</v>
      </c>
    </row>
    <row r="377" ht="40.5" spans="1:10">
      <c r="A377" s="698"/>
      <c r="B377" s="698">
        <f t="shared" si="7"/>
        <v>369</v>
      </c>
      <c r="C377" s="709" t="s">
        <v>882</v>
      </c>
      <c r="D377" s="699" t="s">
        <v>883</v>
      </c>
      <c r="E377" s="698" t="s">
        <v>85</v>
      </c>
      <c r="F377" s="706">
        <v>65000</v>
      </c>
      <c r="G377" s="698" t="s">
        <v>350</v>
      </c>
      <c r="H377" s="698">
        <v>2022.3</v>
      </c>
      <c r="I377" s="698" t="s">
        <v>277</v>
      </c>
      <c r="J377" s="698" t="s">
        <v>278</v>
      </c>
    </row>
    <row r="378" ht="27" spans="1:10">
      <c r="A378" s="698"/>
      <c r="B378" s="698">
        <f t="shared" si="7"/>
        <v>370</v>
      </c>
      <c r="C378" s="698" t="s">
        <v>884</v>
      </c>
      <c r="D378" s="699" t="s">
        <v>885</v>
      </c>
      <c r="E378" s="698" t="s">
        <v>10</v>
      </c>
      <c r="F378" s="706">
        <v>15000</v>
      </c>
      <c r="G378" s="698">
        <v>2021.9</v>
      </c>
      <c r="H378" s="698">
        <v>2022</v>
      </c>
      <c r="I378" s="698" t="s">
        <v>277</v>
      </c>
      <c r="J378" s="698" t="s">
        <v>278</v>
      </c>
    </row>
    <row r="379" ht="54" spans="1:10">
      <c r="A379" s="698"/>
      <c r="B379" s="698">
        <f t="shared" si="7"/>
        <v>371</v>
      </c>
      <c r="C379" s="709" t="s">
        <v>886</v>
      </c>
      <c r="D379" s="699" t="s">
        <v>887</v>
      </c>
      <c r="E379" s="698" t="s">
        <v>85</v>
      </c>
      <c r="F379" s="706">
        <v>44500</v>
      </c>
      <c r="G379" s="698" t="s">
        <v>350</v>
      </c>
      <c r="H379" s="698">
        <v>2022.3</v>
      </c>
      <c r="I379" s="698" t="s">
        <v>277</v>
      </c>
      <c r="J379" s="698" t="s">
        <v>278</v>
      </c>
    </row>
    <row r="380" ht="27" spans="1:10">
      <c r="A380" s="698"/>
      <c r="B380" s="698">
        <f t="shared" si="7"/>
        <v>372</v>
      </c>
      <c r="C380" s="709" t="s">
        <v>888</v>
      </c>
      <c r="D380" s="699" t="s">
        <v>889</v>
      </c>
      <c r="E380" s="698" t="s">
        <v>85</v>
      </c>
      <c r="F380" s="706">
        <v>25500</v>
      </c>
      <c r="G380" s="698" t="s">
        <v>350</v>
      </c>
      <c r="H380" s="698">
        <v>2022.12</v>
      </c>
      <c r="I380" s="698" t="s">
        <v>277</v>
      </c>
      <c r="J380" s="698" t="s">
        <v>278</v>
      </c>
    </row>
    <row r="381" ht="40.5" spans="1:10">
      <c r="A381" s="698"/>
      <c r="B381" s="698">
        <f t="shared" si="7"/>
        <v>373</v>
      </c>
      <c r="C381" s="698" t="s">
        <v>890</v>
      </c>
      <c r="D381" s="699" t="s">
        <v>891</v>
      </c>
      <c r="E381" s="698" t="s">
        <v>85</v>
      </c>
      <c r="F381" s="706">
        <v>65000</v>
      </c>
      <c r="G381" s="698">
        <v>2020</v>
      </c>
      <c r="H381" s="698">
        <v>2023</v>
      </c>
      <c r="I381" s="698" t="s">
        <v>277</v>
      </c>
      <c r="J381" s="698" t="s">
        <v>278</v>
      </c>
    </row>
    <row r="382" ht="27" spans="1:10">
      <c r="A382" s="698"/>
      <c r="B382" s="698">
        <f t="shared" si="7"/>
        <v>374</v>
      </c>
      <c r="C382" s="698" t="s">
        <v>892</v>
      </c>
      <c r="D382" s="699" t="s">
        <v>893</v>
      </c>
      <c r="E382" s="698" t="s">
        <v>11</v>
      </c>
      <c r="F382" s="706">
        <v>10000</v>
      </c>
      <c r="G382" s="698" t="s">
        <v>21</v>
      </c>
      <c r="H382" s="698" t="s">
        <v>21</v>
      </c>
      <c r="I382" s="698" t="s">
        <v>277</v>
      </c>
      <c r="J382" s="698" t="s">
        <v>278</v>
      </c>
    </row>
    <row r="383" ht="121.5" spans="1:10">
      <c r="A383" s="698"/>
      <c r="B383" s="698">
        <f t="shared" si="7"/>
        <v>375</v>
      </c>
      <c r="C383" s="698" t="s">
        <v>897</v>
      </c>
      <c r="D383" s="699" t="s">
        <v>898</v>
      </c>
      <c r="E383" s="698" t="s">
        <v>85</v>
      </c>
      <c r="F383" s="698">
        <v>470000</v>
      </c>
      <c r="G383" s="730">
        <v>2021.3</v>
      </c>
      <c r="H383" s="730">
        <v>2025.12</v>
      </c>
      <c r="I383" s="698" t="s">
        <v>901</v>
      </c>
      <c r="J383" s="698" t="s">
        <v>723</v>
      </c>
    </row>
    <row r="384" ht="40.5" spans="1:10">
      <c r="A384" s="698"/>
      <c r="B384" s="698">
        <f t="shared" si="7"/>
        <v>376</v>
      </c>
      <c r="C384" s="698" t="s">
        <v>903</v>
      </c>
      <c r="D384" s="699" t="s">
        <v>904</v>
      </c>
      <c r="E384" s="698" t="s">
        <v>10</v>
      </c>
      <c r="F384" s="698">
        <v>30000</v>
      </c>
      <c r="G384" s="698">
        <v>2022.6</v>
      </c>
      <c r="H384" s="698">
        <v>2025.12</v>
      </c>
      <c r="I384" s="698" t="s">
        <v>219</v>
      </c>
      <c r="J384" s="698" t="s">
        <v>110</v>
      </c>
    </row>
    <row r="385" ht="81" spans="1:10">
      <c r="A385" s="698"/>
      <c r="B385" s="698">
        <f t="shared" si="7"/>
        <v>377</v>
      </c>
      <c r="C385" s="698" t="s">
        <v>1542</v>
      </c>
      <c r="D385" s="699" t="s">
        <v>1543</v>
      </c>
      <c r="E385" s="752" t="s">
        <v>85</v>
      </c>
      <c r="F385" s="705">
        <v>9000</v>
      </c>
      <c r="G385" s="698" t="s">
        <v>350</v>
      </c>
      <c r="H385" s="698">
        <v>2021</v>
      </c>
      <c r="I385" s="698" t="s">
        <v>1544</v>
      </c>
      <c r="J385" s="698" t="s">
        <v>47</v>
      </c>
    </row>
    <row r="386" ht="54" spans="1:10">
      <c r="A386" s="698"/>
      <c r="B386" s="698">
        <f t="shared" si="7"/>
        <v>378</v>
      </c>
      <c r="C386" s="698" t="s">
        <v>1545</v>
      </c>
      <c r="D386" s="699" t="s">
        <v>1546</v>
      </c>
      <c r="E386" s="698" t="s">
        <v>85</v>
      </c>
      <c r="F386" s="698">
        <v>10000</v>
      </c>
      <c r="G386" s="698" t="s">
        <v>350</v>
      </c>
      <c r="H386" s="698">
        <v>2022</v>
      </c>
      <c r="I386" s="698" t="s">
        <v>1547</v>
      </c>
      <c r="J386" s="698" t="s">
        <v>273</v>
      </c>
    </row>
    <row r="387" spans="1:10">
      <c r="A387" s="696" t="str">
        <f>项目库统计汇总表0!A7</f>
        <v>3、美丽集镇（合计项目10项，总投资1.45亿元；其中新建项目10项，总投资1.45亿元。）</v>
      </c>
      <c r="B387" s="696"/>
      <c r="C387" s="696"/>
      <c r="D387" s="696"/>
      <c r="E387" s="696"/>
      <c r="F387" s="696"/>
      <c r="G387" s="696"/>
      <c r="H387" s="696"/>
      <c r="I387" s="696"/>
      <c r="J387" s="696"/>
    </row>
    <row r="388" ht="54" spans="1:10">
      <c r="A388" s="698" t="s">
        <v>1548</v>
      </c>
      <c r="B388" s="698">
        <f>B386+1</f>
        <v>379</v>
      </c>
      <c r="C388" s="698" t="s">
        <v>1549</v>
      </c>
      <c r="D388" s="699" t="s">
        <v>1550</v>
      </c>
      <c r="E388" s="698" t="s">
        <v>10</v>
      </c>
      <c r="F388" s="747">
        <v>2184</v>
      </c>
      <c r="G388" s="698">
        <v>2021</v>
      </c>
      <c r="H388" s="730">
        <v>2023</v>
      </c>
      <c r="I388" s="698" t="s">
        <v>137</v>
      </c>
      <c r="J388" s="698" t="s">
        <v>1313</v>
      </c>
    </row>
    <row r="389" ht="81" spans="1:10">
      <c r="A389" s="698"/>
      <c r="B389" s="698">
        <f t="shared" ref="B389:B397" si="8">B388+1</f>
        <v>380</v>
      </c>
      <c r="C389" s="698" t="s">
        <v>1551</v>
      </c>
      <c r="D389" s="699" t="s">
        <v>1552</v>
      </c>
      <c r="E389" s="698" t="s">
        <v>10</v>
      </c>
      <c r="F389" s="747">
        <v>980</v>
      </c>
      <c r="G389" s="698">
        <v>2021</v>
      </c>
      <c r="H389" s="730">
        <v>2021</v>
      </c>
      <c r="I389" s="698" t="s">
        <v>219</v>
      </c>
      <c r="J389" s="700" t="s">
        <v>110</v>
      </c>
    </row>
    <row r="390" ht="67.5" spans="1:10">
      <c r="A390" s="698"/>
      <c r="B390" s="698">
        <f t="shared" si="8"/>
        <v>381</v>
      </c>
      <c r="C390" s="698" t="s">
        <v>1553</v>
      </c>
      <c r="D390" s="699" t="s">
        <v>1554</v>
      </c>
      <c r="E390" s="698" t="s">
        <v>10</v>
      </c>
      <c r="F390" s="747">
        <v>1900</v>
      </c>
      <c r="G390" s="698">
        <v>2021</v>
      </c>
      <c r="H390" s="730">
        <v>2023</v>
      </c>
      <c r="I390" s="698" t="s">
        <v>1555</v>
      </c>
      <c r="J390" s="700" t="s">
        <v>24</v>
      </c>
    </row>
    <row r="391" ht="81" spans="1:10">
      <c r="A391" s="698"/>
      <c r="B391" s="698">
        <f t="shared" si="8"/>
        <v>382</v>
      </c>
      <c r="C391" s="698" t="s">
        <v>1557</v>
      </c>
      <c r="D391" s="699" t="s">
        <v>1558</v>
      </c>
      <c r="E391" s="698" t="s">
        <v>10</v>
      </c>
      <c r="F391" s="705">
        <v>700</v>
      </c>
      <c r="G391" s="698">
        <v>2021</v>
      </c>
      <c r="H391" s="730"/>
      <c r="I391" s="698" t="s">
        <v>1399</v>
      </c>
      <c r="J391" s="698" t="s">
        <v>54</v>
      </c>
    </row>
    <row r="392" ht="67.5" spans="1:10">
      <c r="A392" s="698"/>
      <c r="B392" s="698">
        <f t="shared" si="8"/>
        <v>383</v>
      </c>
      <c r="C392" s="698" t="s">
        <v>1559</v>
      </c>
      <c r="D392" s="699" t="s">
        <v>1560</v>
      </c>
      <c r="E392" s="698" t="s">
        <v>10</v>
      </c>
      <c r="F392" s="705">
        <v>300</v>
      </c>
      <c r="G392" s="698">
        <v>2021</v>
      </c>
      <c r="H392" s="730"/>
      <c r="I392" s="698" t="s">
        <v>1561</v>
      </c>
      <c r="J392" s="698" t="s">
        <v>34</v>
      </c>
    </row>
    <row r="393" ht="40.5" spans="1:10">
      <c r="A393" s="698"/>
      <c r="B393" s="698">
        <f t="shared" si="8"/>
        <v>384</v>
      </c>
      <c r="C393" s="698" t="s">
        <v>1562</v>
      </c>
      <c r="D393" s="699" t="s">
        <v>1563</v>
      </c>
      <c r="E393" s="698" t="s">
        <v>10</v>
      </c>
      <c r="F393" s="705">
        <v>700</v>
      </c>
      <c r="G393" s="698">
        <v>2021</v>
      </c>
      <c r="H393" s="730">
        <v>2021</v>
      </c>
      <c r="I393" s="698" t="s">
        <v>1564</v>
      </c>
      <c r="J393" s="698" t="s">
        <v>264</v>
      </c>
    </row>
    <row r="394" ht="67.5" spans="1:10">
      <c r="A394" s="698"/>
      <c r="B394" s="698">
        <f t="shared" si="8"/>
        <v>385</v>
      </c>
      <c r="C394" s="698" t="s">
        <v>1565</v>
      </c>
      <c r="D394" s="699" t="s">
        <v>1566</v>
      </c>
      <c r="E394" s="698" t="s">
        <v>10</v>
      </c>
      <c r="F394" s="705">
        <v>5430</v>
      </c>
      <c r="G394" s="698">
        <v>2021</v>
      </c>
      <c r="H394" s="730">
        <v>2025</v>
      </c>
      <c r="I394" s="698" t="s">
        <v>1567</v>
      </c>
      <c r="J394" s="698" t="s">
        <v>38</v>
      </c>
    </row>
    <row r="395" ht="40.5" spans="1:10">
      <c r="A395" s="698"/>
      <c r="B395" s="698">
        <f t="shared" si="8"/>
        <v>386</v>
      </c>
      <c r="C395" s="698" t="s">
        <v>1568</v>
      </c>
      <c r="D395" s="699" t="s">
        <v>1569</v>
      </c>
      <c r="E395" s="698" t="s">
        <v>10</v>
      </c>
      <c r="F395" s="705">
        <v>505</v>
      </c>
      <c r="G395" s="698">
        <v>2021</v>
      </c>
      <c r="H395" s="730">
        <v>2022</v>
      </c>
      <c r="I395" s="698" t="s">
        <v>1570</v>
      </c>
      <c r="J395" s="698" t="s">
        <v>248</v>
      </c>
    </row>
    <row r="396" ht="27" spans="1:10">
      <c r="A396" s="698"/>
      <c r="B396" s="698">
        <f t="shared" si="8"/>
        <v>387</v>
      </c>
      <c r="C396" s="698" t="s">
        <v>1571</v>
      </c>
      <c r="D396" s="699" t="s">
        <v>1572</v>
      </c>
      <c r="E396" s="698" t="s">
        <v>10</v>
      </c>
      <c r="F396" s="705">
        <v>750</v>
      </c>
      <c r="G396" s="698">
        <v>2021</v>
      </c>
      <c r="H396" s="730">
        <v>2021</v>
      </c>
      <c r="I396" s="698" t="s">
        <v>1573</v>
      </c>
      <c r="J396" s="698" t="s">
        <v>273</v>
      </c>
    </row>
    <row r="397" ht="108" spans="1:10">
      <c r="A397" s="698"/>
      <c r="B397" s="698">
        <f t="shared" si="8"/>
        <v>388</v>
      </c>
      <c r="C397" s="698" t="s">
        <v>1574</v>
      </c>
      <c r="D397" s="699" t="s">
        <v>1575</v>
      </c>
      <c r="E397" s="698" t="s">
        <v>10</v>
      </c>
      <c r="F397" s="705">
        <v>1070</v>
      </c>
      <c r="G397" s="698">
        <v>2021</v>
      </c>
      <c r="H397" s="730">
        <v>2021</v>
      </c>
      <c r="I397" s="698" t="s">
        <v>1576</v>
      </c>
      <c r="J397" s="698" t="s">
        <v>278</v>
      </c>
    </row>
    <row r="398" spans="1:10">
      <c r="A398" s="696" t="str">
        <f>项目库统计汇总表0!A8</f>
        <v>4、污水（合计项目50项，总投资140.99亿元；其中新建项目29项，总投资45.84亿元；续建项目18项，总投资16.83亿元；谋划项目3项，总投资78.32亿元。）</v>
      </c>
      <c r="B398" s="696"/>
      <c r="C398" s="696"/>
      <c r="D398" s="696"/>
      <c r="E398" s="696"/>
      <c r="F398" s="696"/>
      <c r="G398" s="696"/>
      <c r="H398" s="696"/>
      <c r="I398" s="696"/>
      <c r="J398" s="696"/>
    </row>
    <row r="399" ht="54" spans="1:10">
      <c r="A399" s="698" t="s">
        <v>945</v>
      </c>
      <c r="B399" s="698">
        <f>B397+1</f>
        <v>389</v>
      </c>
      <c r="C399" s="698" t="s">
        <v>946</v>
      </c>
      <c r="D399" s="699" t="s">
        <v>947</v>
      </c>
      <c r="E399" s="700" t="s">
        <v>10</v>
      </c>
      <c r="F399" s="706">
        <v>30000</v>
      </c>
      <c r="G399" s="698">
        <v>2023</v>
      </c>
      <c r="H399" s="698">
        <v>2025</v>
      </c>
      <c r="I399" s="698" t="s">
        <v>948</v>
      </c>
      <c r="J399" s="700" t="s">
        <v>47</v>
      </c>
    </row>
    <row r="400" ht="54" spans="1:10">
      <c r="A400" s="698"/>
      <c r="B400" s="698">
        <f t="shared" ref="B400:B415" si="9">B399+1</f>
        <v>390</v>
      </c>
      <c r="C400" s="698" t="s">
        <v>950</v>
      </c>
      <c r="D400" s="753" t="s">
        <v>951</v>
      </c>
      <c r="E400" s="700" t="s">
        <v>10</v>
      </c>
      <c r="F400" s="754">
        <v>25667</v>
      </c>
      <c r="G400" s="698">
        <v>2021.1</v>
      </c>
      <c r="H400" s="698">
        <v>2022.1</v>
      </c>
      <c r="I400" s="698" t="s">
        <v>952</v>
      </c>
      <c r="J400" s="700" t="s">
        <v>47</v>
      </c>
    </row>
    <row r="401" ht="54" spans="1:10">
      <c r="A401" s="698"/>
      <c r="B401" s="698">
        <f t="shared" si="9"/>
        <v>391</v>
      </c>
      <c r="C401" s="698" t="s">
        <v>953</v>
      </c>
      <c r="D401" s="753" t="s">
        <v>954</v>
      </c>
      <c r="E401" s="700" t="s">
        <v>10</v>
      </c>
      <c r="F401" s="754">
        <v>13196</v>
      </c>
      <c r="G401" s="698">
        <v>2021.1</v>
      </c>
      <c r="H401" s="698">
        <v>2022.1</v>
      </c>
      <c r="I401" s="698" t="s">
        <v>952</v>
      </c>
      <c r="J401" s="700" t="s">
        <v>47</v>
      </c>
    </row>
    <row r="402" ht="54" spans="1:10">
      <c r="A402" s="698"/>
      <c r="B402" s="698">
        <f t="shared" si="9"/>
        <v>392</v>
      </c>
      <c r="C402" s="709" t="s">
        <v>1577</v>
      </c>
      <c r="D402" s="703" t="s">
        <v>1578</v>
      </c>
      <c r="E402" s="705" t="s">
        <v>10</v>
      </c>
      <c r="F402" s="705">
        <v>16000</v>
      </c>
      <c r="G402" s="709">
        <v>2021</v>
      </c>
      <c r="H402" s="709">
        <v>2022</v>
      </c>
      <c r="I402" s="709" t="s">
        <v>232</v>
      </c>
      <c r="J402" s="709" t="s">
        <v>24</v>
      </c>
    </row>
    <row r="403" ht="27" spans="1:10">
      <c r="A403" s="698"/>
      <c r="B403" s="698">
        <f t="shared" si="9"/>
        <v>393</v>
      </c>
      <c r="C403" s="709" t="s">
        <v>1579</v>
      </c>
      <c r="D403" s="703" t="s">
        <v>1580</v>
      </c>
      <c r="E403" s="705" t="s">
        <v>85</v>
      </c>
      <c r="F403" s="705">
        <v>3000</v>
      </c>
      <c r="G403" s="709">
        <v>2019</v>
      </c>
      <c r="H403" s="709">
        <v>2021</v>
      </c>
      <c r="I403" s="698" t="s">
        <v>243</v>
      </c>
      <c r="J403" s="698" t="s">
        <v>54</v>
      </c>
    </row>
    <row r="404" ht="27" spans="1:10">
      <c r="A404" s="698"/>
      <c r="B404" s="698">
        <f t="shared" si="9"/>
        <v>394</v>
      </c>
      <c r="C404" s="698" t="s">
        <v>1581</v>
      </c>
      <c r="D404" s="699" t="s">
        <v>1582</v>
      </c>
      <c r="E404" s="705" t="s">
        <v>85</v>
      </c>
      <c r="F404" s="705">
        <v>22399</v>
      </c>
      <c r="G404" s="698">
        <v>2020</v>
      </c>
      <c r="H404" s="709">
        <v>2021</v>
      </c>
      <c r="I404" s="698" t="s">
        <v>243</v>
      </c>
      <c r="J404" s="698" t="s">
        <v>54</v>
      </c>
    </row>
    <row r="405" ht="27" spans="1:10">
      <c r="A405" s="698"/>
      <c r="B405" s="698">
        <f t="shared" si="9"/>
        <v>395</v>
      </c>
      <c r="C405" s="698" t="s">
        <v>1583</v>
      </c>
      <c r="D405" s="699" t="s">
        <v>1584</v>
      </c>
      <c r="E405" s="709" t="s">
        <v>85</v>
      </c>
      <c r="F405" s="705">
        <v>2600</v>
      </c>
      <c r="G405" s="705">
        <v>2020</v>
      </c>
      <c r="H405" s="698">
        <v>2021</v>
      </c>
      <c r="I405" s="698" t="s">
        <v>243</v>
      </c>
      <c r="J405" s="698" t="s">
        <v>54</v>
      </c>
    </row>
    <row r="406" ht="27" spans="1:10">
      <c r="A406" s="698"/>
      <c r="B406" s="698">
        <f t="shared" si="9"/>
        <v>396</v>
      </c>
      <c r="C406" s="709" t="s">
        <v>1585</v>
      </c>
      <c r="D406" s="703" t="s">
        <v>1586</v>
      </c>
      <c r="E406" s="709" t="s">
        <v>85</v>
      </c>
      <c r="F406" s="705">
        <v>4200</v>
      </c>
      <c r="G406" s="705">
        <v>2020</v>
      </c>
      <c r="H406" s="709">
        <v>2021</v>
      </c>
      <c r="I406" s="709" t="s">
        <v>247</v>
      </c>
      <c r="J406" s="698" t="s">
        <v>248</v>
      </c>
    </row>
    <row r="407" ht="55.5" spans="1:10">
      <c r="A407" s="698"/>
      <c r="B407" s="698">
        <f t="shared" si="9"/>
        <v>397</v>
      </c>
      <c r="C407" s="698" t="s">
        <v>1587</v>
      </c>
      <c r="D407" s="699" t="s">
        <v>1588</v>
      </c>
      <c r="E407" s="700" t="s">
        <v>10</v>
      </c>
      <c r="F407" s="698">
        <v>11860.68</v>
      </c>
      <c r="G407" s="698" t="s">
        <v>21</v>
      </c>
      <c r="H407" s="698" t="s">
        <v>21</v>
      </c>
      <c r="I407" s="698" t="s">
        <v>219</v>
      </c>
      <c r="J407" s="700" t="s">
        <v>110</v>
      </c>
    </row>
    <row r="408" ht="27" spans="1:10">
      <c r="A408" s="698"/>
      <c r="B408" s="698">
        <f t="shared" si="9"/>
        <v>398</v>
      </c>
      <c r="C408" s="709" t="s">
        <v>1589</v>
      </c>
      <c r="D408" s="699" t="s">
        <v>1590</v>
      </c>
      <c r="E408" s="698" t="s">
        <v>85</v>
      </c>
      <c r="F408" s="705">
        <v>6000</v>
      </c>
      <c r="G408" s="705">
        <v>2020</v>
      </c>
      <c r="H408" s="698">
        <v>2022</v>
      </c>
      <c r="I408" s="698" t="s">
        <v>37</v>
      </c>
      <c r="J408" s="698" t="s">
        <v>38</v>
      </c>
    </row>
    <row r="409" ht="40.5" spans="1:10">
      <c r="A409" s="698"/>
      <c r="B409" s="698">
        <f t="shared" si="9"/>
        <v>399</v>
      </c>
      <c r="C409" s="715" t="s">
        <v>955</v>
      </c>
      <c r="D409" s="727" t="s">
        <v>956</v>
      </c>
      <c r="E409" s="700" t="s">
        <v>10</v>
      </c>
      <c r="F409" s="728">
        <v>11000</v>
      </c>
      <c r="G409" s="755">
        <v>2025.6</v>
      </c>
      <c r="H409" s="726">
        <v>2026.12</v>
      </c>
      <c r="I409" s="698" t="s">
        <v>569</v>
      </c>
      <c r="J409" s="700" t="s">
        <v>273</v>
      </c>
    </row>
    <row r="410" ht="27" spans="1:10">
      <c r="A410" s="698"/>
      <c r="B410" s="698">
        <f t="shared" si="9"/>
        <v>400</v>
      </c>
      <c r="C410" s="714" t="s">
        <v>916</v>
      </c>
      <c r="D410" s="699" t="s">
        <v>917</v>
      </c>
      <c r="E410" s="698" t="s">
        <v>10</v>
      </c>
      <c r="F410" s="706">
        <v>23227</v>
      </c>
      <c r="G410" s="698">
        <v>2020</v>
      </c>
      <c r="H410" s="698">
        <v>2023</v>
      </c>
      <c r="I410" s="698" t="s">
        <v>37</v>
      </c>
      <c r="J410" s="698" t="s">
        <v>38</v>
      </c>
    </row>
    <row r="411" ht="40.5" spans="1:10">
      <c r="A411" s="698"/>
      <c r="B411" s="698">
        <f t="shared" si="9"/>
        <v>401</v>
      </c>
      <c r="C411" s="698" t="s">
        <v>918</v>
      </c>
      <c r="D411" s="699" t="s">
        <v>919</v>
      </c>
      <c r="E411" s="698" t="s">
        <v>10</v>
      </c>
      <c r="F411" s="706">
        <v>6000</v>
      </c>
      <c r="G411" s="698" t="s">
        <v>21</v>
      </c>
      <c r="H411" s="698" t="s">
        <v>21</v>
      </c>
      <c r="I411" s="698" t="s">
        <v>37</v>
      </c>
      <c r="J411" s="698" t="s">
        <v>38</v>
      </c>
    </row>
    <row r="412" ht="40.5" spans="1:10">
      <c r="A412" s="698"/>
      <c r="B412" s="698">
        <f t="shared" si="9"/>
        <v>402</v>
      </c>
      <c r="C412" s="698" t="s">
        <v>938</v>
      </c>
      <c r="D412" s="699" t="s">
        <v>939</v>
      </c>
      <c r="E412" s="700" t="s">
        <v>11</v>
      </c>
      <c r="F412" s="706">
        <v>200000</v>
      </c>
      <c r="G412" s="698" t="s">
        <v>21</v>
      </c>
      <c r="H412" s="698" t="s">
        <v>21</v>
      </c>
      <c r="I412" s="698" t="s">
        <v>553</v>
      </c>
      <c r="J412" s="698" t="s">
        <v>23</v>
      </c>
    </row>
    <row r="413" ht="40.5" spans="1:10">
      <c r="A413" s="698"/>
      <c r="B413" s="698">
        <f t="shared" si="9"/>
        <v>403</v>
      </c>
      <c r="C413" s="698" t="s">
        <v>941</v>
      </c>
      <c r="D413" s="699" t="s">
        <v>942</v>
      </c>
      <c r="E413" s="700" t="s">
        <v>11</v>
      </c>
      <c r="F413" s="706">
        <v>113236</v>
      </c>
      <c r="G413" s="698">
        <v>2020</v>
      </c>
      <c r="H413" s="698">
        <v>2022</v>
      </c>
      <c r="I413" s="698" t="s">
        <v>37</v>
      </c>
      <c r="J413" s="698" t="s">
        <v>38</v>
      </c>
    </row>
    <row r="414" ht="40.5" spans="1:10">
      <c r="A414" s="698"/>
      <c r="B414" s="698">
        <f t="shared" si="9"/>
        <v>404</v>
      </c>
      <c r="C414" s="698" t="s">
        <v>1591</v>
      </c>
      <c r="D414" s="699" t="s">
        <v>1592</v>
      </c>
      <c r="E414" s="709" t="s">
        <v>1593</v>
      </c>
      <c r="F414" s="705">
        <v>71033</v>
      </c>
      <c r="G414" s="705">
        <v>2020</v>
      </c>
      <c r="H414" s="698">
        <v>2022</v>
      </c>
      <c r="I414" s="709" t="s">
        <v>243</v>
      </c>
      <c r="J414" s="698" t="s">
        <v>54</v>
      </c>
    </row>
    <row r="415" ht="40.5" spans="1:10">
      <c r="A415" s="698"/>
      <c r="B415" s="698">
        <f t="shared" si="9"/>
        <v>405</v>
      </c>
      <c r="C415" s="756" t="s">
        <v>943</v>
      </c>
      <c r="D415" s="757" t="s">
        <v>944</v>
      </c>
      <c r="E415" s="700" t="s">
        <v>85</v>
      </c>
      <c r="F415" s="758">
        <v>16062</v>
      </c>
      <c r="G415" s="756">
        <v>2021.3</v>
      </c>
      <c r="H415" s="756">
        <v>2022.9</v>
      </c>
      <c r="I415" s="698" t="s">
        <v>149</v>
      </c>
      <c r="J415" s="700" t="s">
        <v>34</v>
      </c>
    </row>
    <row r="416" ht="40.5" spans="1:10">
      <c r="A416" s="698" t="s">
        <v>1594</v>
      </c>
      <c r="B416" s="698">
        <v>411</v>
      </c>
      <c r="C416" s="698" t="s">
        <v>1595</v>
      </c>
      <c r="D416" s="699" t="s">
        <v>1596</v>
      </c>
      <c r="E416" s="698" t="s">
        <v>10</v>
      </c>
      <c r="F416" s="747">
        <v>1800</v>
      </c>
      <c r="G416" s="705">
        <v>2021</v>
      </c>
      <c r="H416" s="705">
        <v>2021</v>
      </c>
      <c r="I416" s="709" t="s">
        <v>1597</v>
      </c>
      <c r="J416" s="698"/>
    </row>
    <row r="417" ht="40.5" spans="1:10">
      <c r="A417" s="698"/>
      <c r="B417" s="698">
        <f t="shared" ref="B417:B448" si="10">B416+1</f>
        <v>412</v>
      </c>
      <c r="C417" s="729" t="s">
        <v>1598</v>
      </c>
      <c r="D417" s="759" t="s">
        <v>1599</v>
      </c>
      <c r="E417" s="729" t="s">
        <v>85</v>
      </c>
      <c r="F417" s="705">
        <v>350</v>
      </c>
      <c r="G417" s="705">
        <v>2020</v>
      </c>
      <c r="H417" s="698">
        <v>2021</v>
      </c>
      <c r="I417" s="709" t="s">
        <v>520</v>
      </c>
      <c r="J417" s="698" t="s">
        <v>47</v>
      </c>
    </row>
    <row r="418" ht="27" spans="1:10">
      <c r="A418" s="698"/>
      <c r="B418" s="698">
        <f t="shared" si="10"/>
        <v>413</v>
      </c>
      <c r="C418" s="729" t="s">
        <v>1600</v>
      </c>
      <c r="D418" s="759" t="s">
        <v>1601</v>
      </c>
      <c r="E418" s="729" t="s">
        <v>85</v>
      </c>
      <c r="F418" s="705">
        <v>9971</v>
      </c>
      <c r="G418" s="705">
        <v>2020</v>
      </c>
      <c r="H418" s="698">
        <v>2022</v>
      </c>
      <c r="I418" s="709" t="s">
        <v>1602</v>
      </c>
      <c r="J418" s="698" t="s">
        <v>121</v>
      </c>
    </row>
    <row r="419" ht="54" spans="1:10">
      <c r="A419" s="698"/>
      <c r="B419" s="698">
        <f t="shared" si="10"/>
        <v>414</v>
      </c>
      <c r="C419" s="709" t="s">
        <v>1603</v>
      </c>
      <c r="D419" s="703" t="s">
        <v>1604</v>
      </c>
      <c r="E419" s="709" t="s">
        <v>10</v>
      </c>
      <c r="F419" s="705">
        <v>10000</v>
      </c>
      <c r="G419" s="705">
        <v>2021</v>
      </c>
      <c r="H419" s="709">
        <v>2022</v>
      </c>
      <c r="I419" s="709" t="s">
        <v>232</v>
      </c>
      <c r="J419" s="698" t="s">
        <v>24</v>
      </c>
    </row>
    <row r="420" ht="41.45" customHeight="1" spans="1:10">
      <c r="A420" s="698"/>
      <c r="B420" s="698">
        <f t="shared" si="10"/>
        <v>415</v>
      </c>
      <c r="C420" s="709" t="s">
        <v>1605</v>
      </c>
      <c r="D420" s="703" t="s">
        <v>1606</v>
      </c>
      <c r="E420" s="709" t="s">
        <v>85</v>
      </c>
      <c r="F420" s="705">
        <v>49118</v>
      </c>
      <c r="G420" s="705">
        <v>2020</v>
      </c>
      <c r="H420" s="709">
        <v>2022</v>
      </c>
      <c r="I420" s="709" t="s">
        <v>243</v>
      </c>
      <c r="J420" s="698" t="s">
        <v>54</v>
      </c>
    </row>
    <row r="421" ht="40.5" spans="1:10">
      <c r="A421" s="698"/>
      <c r="B421" s="698">
        <f t="shared" si="10"/>
        <v>416</v>
      </c>
      <c r="C421" s="698" t="s">
        <v>1607</v>
      </c>
      <c r="D421" s="699" t="s">
        <v>1608</v>
      </c>
      <c r="E421" s="698" t="s">
        <v>10</v>
      </c>
      <c r="F421" s="705">
        <v>1084</v>
      </c>
      <c r="G421" s="705">
        <v>2021</v>
      </c>
      <c r="H421" s="698">
        <v>2021</v>
      </c>
      <c r="I421" s="709" t="s">
        <v>243</v>
      </c>
      <c r="J421" s="698" t="s">
        <v>54</v>
      </c>
    </row>
    <row r="422" ht="27" spans="1:10">
      <c r="A422" s="698"/>
      <c r="B422" s="698">
        <f t="shared" si="10"/>
        <v>417</v>
      </c>
      <c r="C422" s="698" t="s">
        <v>1609</v>
      </c>
      <c r="D422" s="699" t="s">
        <v>1610</v>
      </c>
      <c r="E422" s="700" t="s">
        <v>85</v>
      </c>
      <c r="F422" s="706">
        <v>7870</v>
      </c>
      <c r="G422" s="714">
        <v>2019</v>
      </c>
      <c r="H422" s="698">
        <v>2022</v>
      </c>
      <c r="I422" s="698" t="s">
        <v>149</v>
      </c>
      <c r="J422" s="700" t="s">
        <v>34</v>
      </c>
    </row>
    <row r="423" ht="27" spans="1:10">
      <c r="A423" s="698"/>
      <c r="B423" s="698">
        <f t="shared" si="10"/>
        <v>418</v>
      </c>
      <c r="C423" s="735" t="s">
        <v>1611</v>
      </c>
      <c r="D423" s="760" t="s">
        <v>1612</v>
      </c>
      <c r="E423" s="698" t="s">
        <v>10</v>
      </c>
      <c r="F423" s="761">
        <v>1500</v>
      </c>
      <c r="G423" s="761">
        <v>2021</v>
      </c>
      <c r="H423" s="735">
        <v>2021</v>
      </c>
      <c r="I423" s="735" t="s">
        <v>247</v>
      </c>
      <c r="J423" s="698" t="s">
        <v>248</v>
      </c>
    </row>
    <row r="424" ht="40.5" spans="1:10">
      <c r="A424" s="698"/>
      <c r="B424" s="698">
        <f t="shared" si="10"/>
        <v>419</v>
      </c>
      <c r="C424" s="698" t="s">
        <v>1613</v>
      </c>
      <c r="D424" s="699" t="s">
        <v>1614</v>
      </c>
      <c r="E424" s="700" t="s">
        <v>85</v>
      </c>
      <c r="F424" s="729" t="s">
        <v>1615</v>
      </c>
      <c r="G424" s="698">
        <v>2019</v>
      </c>
      <c r="H424" s="698">
        <v>2025.12</v>
      </c>
      <c r="I424" s="698" t="s">
        <v>569</v>
      </c>
      <c r="J424" s="700" t="s">
        <v>273</v>
      </c>
    </row>
    <row r="425" ht="40.5" spans="1:10">
      <c r="A425" s="698"/>
      <c r="B425" s="698">
        <f t="shared" si="10"/>
        <v>420</v>
      </c>
      <c r="C425" s="698" t="s">
        <v>958</v>
      </c>
      <c r="D425" s="699" t="s">
        <v>959</v>
      </c>
      <c r="E425" s="700" t="s">
        <v>85</v>
      </c>
      <c r="F425" s="706">
        <v>8120.74</v>
      </c>
      <c r="G425" s="729" t="s">
        <v>960</v>
      </c>
      <c r="H425" s="698">
        <v>2021.12</v>
      </c>
      <c r="I425" s="698" t="s">
        <v>961</v>
      </c>
      <c r="J425" s="700" t="s">
        <v>23</v>
      </c>
    </row>
    <row r="426" ht="27" spans="1:10">
      <c r="A426" s="698"/>
      <c r="B426" s="698">
        <f t="shared" si="10"/>
        <v>421</v>
      </c>
      <c r="C426" s="698" t="s">
        <v>962</v>
      </c>
      <c r="D426" s="699" t="s">
        <v>963</v>
      </c>
      <c r="E426" s="700" t="s">
        <v>10</v>
      </c>
      <c r="F426" s="698">
        <v>9000</v>
      </c>
      <c r="G426" s="698">
        <v>2021.9</v>
      </c>
      <c r="H426" s="698">
        <v>2025.12</v>
      </c>
      <c r="I426" s="698" t="s">
        <v>964</v>
      </c>
      <c r="J426" s="700" t="s">
        <v>278</v>
      </c>
    </row>
    <row r="427" ht="27" spans="1:10">
      <c r="A427" s="698" t="s">
        <v>972</v>
      </c>
      <c r="B427" s="698">
        <f t="shared" si="10"/>
        <v>422</v>
      </c>
      <c r="C427" s="698" t="s">
        <v>976</v>
      </c>
      <c r="D427" s="699" t="s">
        <v>977</v>
      </c>
      <c r="E427" s="700" t="s">
        <v>11</v>
      </c>
      <c r="F427" s="700">
        <v>470000</v>
      </c>
      <c r="G427" s="698" t="s">
        <v>21</v>
      </c>
      <c r="H427" s="698" t="s">
        <v>21</v>
      </c>
      <c r="I427" s="698" t="s">
        <v>553</v>
      </c>
      <c r="J427" s="698" t="s">
        <v>23</v>
      </c>
    </row>
    <row r="428" ht="67.5" spans="1:10">
      <c r="A428" s="698"/>
      <c r="B428" s="698">
        <f t="shared" si="10"/>
        <v>423</v>
      </c>
      <c r="C428" s="698" t="s">
        <v>924</v>
      </c>
      <c r="D428" s="699" t="s">
        <v>1618</v>
      </c>
      <c r="E428" s="698" t="s">
        <v>10</v>
      </c>
      <c r="F428" s="762">
        <v>20000</v>
      </c>
      <c r="G428" s="698">
        <v>2022.6</v>
      </c>
      <c r="H428" s="698">
        <v>2025.6</v>
      </c>
      <c r="I428" s="698" t="s">
        <v>219</v>
      </c>
      <c r="J428" s="700" t="s">
        <v>110</v>
      </c>
    </row>
    <row r="429" ht="40.5" spans="1:10">
      <c r="A429" s="698"/>
      <c r="B429" s="698">
        <f t="shared" si="10"/>
        <v>424</v>
      </c>
      <c r="C429" s="698" t="s">
        <v>927</v>
      </c>
      <c r="D429" s="699" t="s">
        <v>928</v>
      </c>
      <c r="E429" s="698" t="s">
        <v>10</v>
      </c>
      <c r="F429" s="706">
        <v>50000</v>
      </c>
      <c r="G429" s="709">
        <v>2020.12</v>
      </c>
      <c r="H429" s="709">
        <v>2025.12</v>
      </c>
      <c r="I429" s="698" t="s">
        <v>247</v>
      </c>
      <c r="J429" s="700" t="s">
        <v>248</v>
      </c>
    </row>
    <row r="430" ht="40.5" spans="1:10">
      <c r="A430" s="698" t="s">
        <v>965</v>
      </c>
      <c r="B430" s="698">
        <f t="shared" si="10"/>
        <v>425</v>
      </c>
      <c r="C430" s="698" t="s">
        <v>966</v>
      </c>
      <c r="D430" s="699" t="s">
        <v>967</v>
      </c>
      <c r="E430" s="700" t="s">
        <v>85</v>
      </c>
      <c r="F430" s="706">
        <v>3660</v>
      </c>
      <c r="G430" s="729" t="s">
        <v>192</v>
      </c>
      <c r="H430" s="698">
        <v>2021.8</v>
      </c>
      <c r="I430" s="698" t="s">
        <v>520</v>
      </c>
      <c r="J430" s="700" t="s">
        <v>47</v>
      </c>
    </row>
    <row r="431" ht="67.5" spans="1:10">
      <c r="A431" s="698"/>
      <c r="B431" s="698">
        <f t="shared" si="10"/>
        <v>426</v>
      </c>
      <c r="C431" s="763" t="s">
        <v>1620</v>
      </c>
      <c r="D431" s="720" t="s">
        <v>1621</v>
      </c>
      <c r="E431" s="700" t="s">
        <v>85</v>
      </c>
      <c r="F431" s="705">
        <v>22000</v>
      </c>
      <c r="G431" s="705">
        <v>2020</v>
      </c>
      <c r="H431" s="763">
        <v>2022</v>
      </c>
      <c r="I431" s="763" t="s">
        <v>1622</v>
      </c>
      <c r="J431" s="698" t="s">
        <v>1623</v>
      </c>
    </row>
    <row r="432" ht="27" spans="1:10">
      <c r="A432" s="698"/>
      <c r="B432" s="698">
        <f t="shared" si="10"/>
        <v>427</v>
      </c>
      <c r="C432" s="698" t="s">
        <v>969</v>
      </c>
      <c r="D432" s="699" t="s">
        <v>970</v>
      </c>
      <c r="E432" s="700" t="s">
        <v>10</v>
      </c>
      <c r="F432" s="706">
        <v>5714.44</v>
      </c>
      <c r="G432" s="706">
        <v>2021.1</v>
      </c>
      <c r="H432" s="706">
        <v>2022.12</v>
      </c>
      <c r="I432" s="734" t="s">
        <v>262</v>
      </c>
      <c r="J432" s="700" t="s">
        <v>264</v>
      </c>
    </row>
    <row r="433" ht="27" spans="1:10">
      <c r="A433" s="698" t="s">
        <v>1624</v>
      </c>
      <c r="B433" s="698">
        <f t="shared" si="10"/>
        <v>428</v>
      </c>
      <c r="C433" s="698" t="s">
        <v>1625</v>
      </c>
      <c r="D433" s="699" t="s">
        <v>1626</v>
      </c>
      <c r="E433" s="698" t="s">
        <v>10</v>
      </c>
      <c r="F433" s="698">
        <v>1700</v>
      </c>
      <c r="G433" s="698">
        <v>2021</v>
      </c>
      <c r="H433" s="698">
        <v>2021</v>
      </c>
      <c r="I433" s="698" t="s">
        <v>219</v>
      </c>
      <c r="J433" s="698" t="s">
        <v>110</v>
      </c>
    </row>
    <row r="434" ht="40.5" spans="1:10">
      <c r="A434" s="698"/>
      <c r="B434" s="698">
        <f t="shared" si="10"/>
        <v>429</v>
      </c>
      <c r="C434" s="698" t="s">
        <v>1627</v>
      </c>
      <c r="D434" s="699" t="s">
        <v>1628</v>
      </c>
      <c r="E434" s="698" t="s">
        <v>10</v>
      </c>
      <c r="F434" s="698">
        <v>2900</v>
      </c>
      <c r="G434" s="698">
        <v>2021</v>
      </c>
      <c r="H434" s="698">
        <v>2021</v>
      </c>
      <c r="I434" s="698" t="s">
        <v>1399</v>
      </c>
      <c r="J434" s="698" t="s">
        <v>54</v>
      </c>
    </row>
    <row r="435" ht="67.5" spans="1:10">
      <c r="A435" s="698"/>
      <c r="B435" s="698">
        <f t="shared" si="10"/>
        <v>430</v>
      </c>
      <c r="C435" s="698" t="s">
        <v>1629</v>
      </c>
      <c r="D435" s="699" t="s">
        <v>1630</v>
      </c>
      <c r="E435" s="698" t="s">
        <v>85</v>
      </c>
      <c r="F435" s="698">
        <v>900</v>
      </c>
      <c r="G435" s="698" t="s">
        <v>350</v>
      </c>
      <c r="H435" s="698">
        <v>2021</v>
      </c>
      <c r="I435" s="698" t="s">
        <v>1567</v>
      </c>
      <c r="J435" s="698" t="s">
        <v>38</v>
      </c>
    </row>
    <row r="436" ht="54" spans="1:10">
      <c r="A436" s="698"/>
      <c r="B436" s="698">
        <f t="shared" si="10"/>
        <v>431</v>
      </c>
      <c r="C436" s="698" t="s">
        <v>1631</v>
      </c>
      <c r="D436" s="699" t="s">
        <v>1632</v>
      </c>
      <c r="E436" s="698" t="s">
        <v>85</v>
      </c>
      <c r="F436" s="698">
        <v>2100</v>
      </c>
      <c r="G436" s="698" t="s">
        <v>350</v>
      </c>
      <c r="H436" s="698">
        <v>2021</v>
      </c>
      <c r="I436" s="698" t="s">
        <v>1567</v>
      </c>
      <c r="J436" s="698" t="s">
        <v>38</v>
      </c>
    </row>
    <row r="437" ht="54" spans="1:10">
      <c r="A437" s="698"/>
      <c r="B437" s="698">
        <f t="shared" si="10"/>
        <v>432</v>
      </c>
      <c r="C437" s="698" t="s">
        <v>1633</v>
      </c>
      <c r="D437" s="699" t="s">
        <v>1634</v>
      </c>
      <c r="E437" s="698" t="s">
        <v>10</v>
      </c>
      <c r="F437" s="698">
        <v>1300</v>
      </c>
      <c r="G437" s="698">
        <v>2021</v>
      </c>
      <c r="H437" s="698">
        <v>2021</v>
      </c>
      <c r="I437" s="698" t="s">
        <v>1567</v>
      </c>
      <c r="J437" s="698" t="s">
        <v>38</v>
      </c>
    </row>
    <row r="438" ht="27" spans="1:10">
      <c r="A438" s="698"/>
      <c r="B438" s="698">
        <f t="shared" si="10"/>
        <v>433</v>
      </c>
      <c r="C438" s="698" t="s">
        <v>1635</v>
      </c>
      <c r="D438" s="699" t="s">
        <v>1636</v>
      </c>
      <c r="E438" s="698" t="s">
        <v>85</v>
      </c>
      <c r="F438" s="698">
        <v>2000</v>
      </c>
      <c r="G438" s="698" t="s">
        <v>350</v>
      </c>
      <c r="H438" s="698">
        <v>2021</v>
      </c>
      <c r="I438" s="714" t="s">
        <v>1570</v>
      </c>
      <c r="J438" s="698" t="s">
        <v>248</v>
      </c>
    </row>
    <row r="439" ht="27" spans="1:10">
      <c r="A439" s="698"/>
      <c r="B439" s="698">
        <f t="shared" si="10"/>
        <v>434</v>
      </c>
      <c r="C439" s="698" t="s">
        <v>1637</v>
      </c>
      <c r="D439" s="699" t="s">
        <v>1638</v>
      </c>
      <c r="E439" s="698" t="s">
        <v>10</v>
      </c>
      <c r="F439" s="698">
        <v>1000</v>
      </c>
      <c r="G439" s="698">
        <v>2021.2</v>
      </c>
      <c r="H439" s="698">
        <v>2021.12</v>
      </c>
      <c r="I439" s="698" t="s">
        <v>1570</v>
      </c>
      <c r="J439" s="698" t="s">
        <v>248</v>
      </c>
    </row>
    <row r="440" ht="27" spans="1:10">
      <c r="A440" s="698"/>
      <c r="B440" s="698">
        <f t="shared" si="10"/>
        <v>435</v>
      </c>
      <c r="C440" s="698" t="s">
        <v>1639</v>
      </c>
      <c r="D440" s="699" t="s">
        <v>1640</v>
      </c>
      <c r="E440" s="698" t="s">
        <v>10</v>
      </c>
      <c r="F440" s="698">
        <v>500</v>
      </c>
      <c r="G440" s="698">
        <v>2021.2</v>
      </c>
      <c r="H440" s="698">
        <v>2021.12</v>
      </c>
      <c r="I440" s="698" t="s">
        <v>1570</v>
      </c>
      <c r="J440" s="698" t="s">
        <v>248</v>
      </c>
    </row>
    <row r="441" ht="48" customHeight="1" spans="1:10">
      <c r="A441" s="698"/>
      <c r="B441" s="698">
        <f t="shared" si="10"/>
        <v>436</v>
      </c>
      <c r="C441" s="698" t="s">
        <v>1641</v>
      </c>
      <c r="D441" s="699" t="s">
        <v>1642</v>
      </c>
      <c r="E441" s="698" t="s">
        <v>10</v>
      </c>
      <c r="F441" s="698">
        <v>500</v>
      </c>
      <c r="G441" s="698">
        <v>2021.1</v>
      </c>
      <c r="H441" s="698">
        <v>2022.1</v>
      </c>
      <c r="I441" s="698" t="s">
        <v>1570</v>
      </c>
      <c r="J441" s="698" t="s">
        <v>248</v>
      </c>
    </row>
    <row r="442" ht="27" spans="1:10">
      <c r="A442" s="698"/>
      <c r="B442" s="698">
        <f t="shared" si="10"/>
        <v>437</v>
      </c>
      <c r="C442" s="698" t="s">
        <v>1643</v>
      </c>
      <c r="D442" s="699" t="s">
        <v>1644</v>
      </c>
      <c r="E442" s="698" t="s">
        <v>10</v>
      </c>
      <c r="F442" s="698">
        <v>99</v>
      </c>
      <c r="G442" s="698">
        <v>2021.4</v>
      </c>
      <c r="H442" s="698">
        <v>2021.6</v>
      </c>
      <c r="I442" s="714" t="s">
        <v>1570</v>
      </c>
      <c r="J442" s="698" t="s">
        <v>248</v>
      </c>
    </row>
    <row r="443" ht="54" spans="1:10">
      <c r="A443" s="698"/>
      <c r="B443" s="698">
        <f t="shared" si="10"/>
        <v>438</v>
      </c>
      <c r="C443" s="698" t="s">
        <v>1645</v>
      </c>
      <c r="D443" s="699" t="s">
        <v>1646</v>
      </c>
      <c r="E443" s="698" t="s">
        <v>10</v>
      </c>
      <c r="F443" s="698">
        <v>1100</v>
      </c>
      <c r="G443" s="698">
        <v>2021.3</v>
      </c>
      <c r="H443" s="698">
        <v>2021.12</v>
      </c>
      <c r="I443" s="714" t="s">
        <v>1570</v>
      </c>
      <c r="J443" s="698" t="s">
        <v>248</v>
      </c>
    </row>
    <row r="444" ht="67.5" spans="1:10">
      <c r="A444" s="698"/>
      <c r="B444" s="698">
        <f t="shared" si="10"/>
        <v>439</v>
      </c>
      <c r="C444" s="698" t="s">
        <v>1647</v>
      </c>
      <c r="D444" s="699" t="s">
        <v>1648</v>
      </c>
      <c r="E444" s="698" t="s">
        <v>10</v>
      </c>
      <c r="F444" s="698">
        <v>3000</v>
      </c>
      <c r="G444" s="698">
        <v>2021</v>
      </c>
      <c r="H444" s="698">
        <v>2021</v>
      </c>
      <c r="I444" s="698" t="s">
        <v>1649</v>
      </c>
      <c r="J444" s="698" t="s">
        <v>273</v>
      </c>
    </row>
    <row r="445" ht="27" spans="1:10">
      <c r="A445" s="698"/>
      <c r="B445" s="698">
        <f t="shared" si="10"/>
        <v>440</v>
      </c>
      <c r="C445" s="698" t="s">
        <v>1650</v>
      </c>
      <c r="D445" s="699" t="s">
        <v>1651</v>
      </c>
      <c r="E445" s="698" t="s">
        <v>10</v>
      </c>
      <c r="F445" s="698">
        <v>231.7</v>
      </c>
      <c r="G445" s="698">
        <v>2021</v>
      </c>
      <c r="H445" s="698">
        <v>2021</v>
      </c>
      <c r="I445" s="698" t="s">
        <v>1576</v>
      </c>
      <c r="J445" s="698" t="s">
        <v>278</v>
      </c>
    </row>
    <row r="446" ht="54" spans="1:10">
      <c r="A446" s="698"/>
      <c r="B446" s="698">
        <f t="shared" si="10"/>
        <v>441</v>
      </c>
      <c r="C446" s="698" t="s">
        <v>1652</v>
      </c>
      <c r="D446" s="699" t="s">
        <v>1653</v>
      </c>
      <c r="E446" s="698" t="s">
        <v>85</v>
      </c>
      <c r="F446" s="719">
        <v>8000</v>
      </c>
      <c r="G446" s="698" t="s">
        <v>350</v>
      </c>
      <c r="H446" s="698">
        <v>2021</v>
      </c>
      <c r="I446" s="698" t="s">
        <v>1561</v>
      </c>
      <c r="J446" s="698" t="s">
        <v>34</v>
      </c>
    </row>
    <row r="447" ht="36" customHeight="1" spans="1:10">
      <c r="A447" s="698"/>
      <c r="B447" s="698">
        <f t="shared" si="10"/>
        <v>442</v>
      </c>
      <c r="C447" s="698" t="s">
        <v>907</v>
      </c>
      <c r="D447" s="699" t="s">
        <v>1654</v>
      </c>
      <c r="E447" s="698" t="s">
        <v>10</v>
      </c>
      <c r="F447" s="706">
        <v>84830.71</v>
      </c>
      <c r="G447" s="729">
        <v>2020.3</v>
      </c>
      <c r="H447" s="729">
        <v>2023.3</v>
      </c>
      <c r="I447" s="734" t="s">
        <v>262</v>
      </c>
      <c r="J447" s="700" t="s">
        <v>264</v>
      </c>
    </row>
    <row r="448" ht="27" spans="1:10">
      <c r="A448" s="698"/>
      <c r="B448" s="698">
        <f t="shared" si="10"/>
        <v>443</v>
      </c>
      <c r="C448" s="698" t="s">
        <v>910</v>
      </c>
      <c r="D448" s="703" t="s">
        <v>911</v>
      </c>
      <c r="E448" s="698" t="s">
        <v>10</v>
      </c>
      <c r="F448" s="706">
        <v>52000</v>
      </c>
      <c r="G448" s="709" t="s">
        <v>21</v>
      </c>
      <c r="H448" s="698">
        <v>2022.12</v>
      </c>
      <c r="I448" s="698" t="s">
        <v>37</v>
      </c>
      <c r="J448" s="700" t="s">
        <v>38</v>
      </c>
    </row>
    <row r="449" spans="1:10">
      <c r="A449" s="696" t="str">
        <f>项目库统计汇总表0!A9</f>
        <v>5、环境卫生（合计项目19项，总投资20.05亿元；其中新建项目15项，总投资12.44亿元；续建项目2项，总投资6.10亿元；谋划项目2项，总投资1.5亿元。）</v>
      </c>
      <c r="B449" s="696"/>
      <c r="C449" s="696"/>
      <c r="D449" s="696"/>
      <c r="E449" s="696"/>
      <c r="F449" s="696"/>
      <c r="G449" s="696"/>
      <c r="H449" s="696"/>
      <c r="I449" s="696"/>
      <c r="J449" s="696"/>
    </row>
    <row r="450" spans="1:10">
      <c r="A450" s="698" t="s">
        <v>979</v>
      </c>
      <c r="B450" s="698">
        <f>B448+1</f>
        <v>444</v>
      </c>
      <c r="C450" s="698" t="s">
        <v>921</v>
      </c>
      <c r="D450" s="699" t="s">
        <v>922</v>
      </c>
      <c r="E450" s="698" t="s">
        <v>10</v>
      </c>
      <c r="F450" s="762">
        <v>8000</v>
      </c>
      <c r="G450" s="698">
        <v>2021</v>
      </c>
      <c r="H450" s="698">
        <v>2025</v>
      </c>
      <c r="I450" s="729" t="s">
        <v>464</v>
      </c>
      <c r="J450" s="700" t="s">
        <v>923</v>
      </c>
    </row>
    <row r="451" ht="54" customHeight="1" spans="1:10">
      <c r="A451" s="698"/>
      <c r="B451" s="698">
        <f t="shared" ref="B451:B468" si="11">B450+1</f>
        <v>445</v>
      </c>
      <c r="C451" s="698" t="s">
        <v>980</v>
      </c>
      <c r="D451" s="699" t="s">
        <v>1656</v>
      </c>
      <c r="E451" s="698" t="s">
        <v>11</v>
      </c>
      <c r="F451" s="709">
        <v>15000</v>
      </c>
      <c r="G451" s="698">
        <v>2023.1</v>
      </c>
      <c r="H451" s="698">
        <v>2030.12</v>
      </c>
      <c r="I451" s="698" t="s">
        <v>219</v>
      </c>
      <c r="J451" s="698" t="s">
        <v>110</v>
      </c>
    </row>
    <row r="452" ht="67.5" spans="1:10">
      <c r="A452" s="698"/>
      <c r="B452" s="698">
        <f t="shared" si="11"/>
        <v>446</v>
      </c>
      <c r="C452" s="698" t="s">
        <v>986</v>
      </c>
      <c r="D452" s="699" t="s">
        <v>987</v>
      </c>
      <c r="E452" s="698" t="s">
        <v>10</v>
      </c>
      <c r="F452" s="706">
        <v>16000</v>
      </c>
      <c r="G452" s="698">
        <v>2021.12</v>
      </c>
      <c r="H452" s="698">
        <v>2023.6</v>
      </c>
      <c r="I452" s="698" t="s">
        <v>520</v>
      </c>
      <c r="J452" s="698" t="s">
        <v>59</v>
      </c>
    </row>
    <row r="453" ht="67.5" spans="1:10">
      <c r="A453" s="698"/>
      <c r="B453" s="698">
        <f t="shared" si="11"/>
        <v>447</v>
      </c>
      <c r="C453" s="698" t="s">
        <v>989</v>
      </c>
      <c r="D453" s="699" t="s">
        <v>990</v>
      </c>
      <c r="E453" s="698" t="s">
        <v>10</v>
      </c>
      <c r="F453" s="706">
        <v>5187</v>
      </c>
      <c r="G453" s="698">
        <v>2021.1</v>
      </c>
      <c r="H453" s="698">
        <v>2021.12</v>
      </c>
      <c r="I453" s="698" t="s">
        <v>520</v>
      </c>
      <c r="J453" s="698" t="s">
        <v>23</v>
      </c>
    </row>
    <row r="454" ht="40.5" spans="1:10">
      <c r="A454" s="698"/>
      <c r="B454" s="698">
        <f t="shared" si="11"/>
        <v>448</v>
      </c>
      <c r="C454" s="698" t="s">
        <v>995</v>
      </c>
      <c r="D454" s="699" t="s">
        <v>1657</v>
      </c>
      <c r="E454" s="698" t="s">
        <v>10</v>
      </c>
      <c r="F454" s="709">
        <v>56000</v>
      </c>
      <c r="G454" s="715">
        <v>2021</v>
      </c>
      <c r="H454" s="715">
        <v>2023</v>
      </c>
      <c r="I454" s="736" t="s">
        <v>272</v>
      </c>
      <c r="J454" s="715" t="s">
        <v>273</v>
      </c>
    </row>
    <row r="455" ht="27" spans="1:10">
      <c r="A455" s="698"/>
      <c r="B455" s="698">
        <f t="shared" si="11"/>
        <v>449</v>
      </c>
      <c r="C455" s="698" t="s">
        <v>1659</v>
      </c>
      <c r="D455" s="699" t="s">
        <v>1660</v>
      </c>
      <c r="E455" s="698" t="s">
        <v>10</v>
      </c>
      <c r="F455" s="709">
        <v>4600</v>
      </c>
      <c r="G455" s="698">
        <v>2021</v>
      </c>
      <c r="H455" s="700">
        <v>2021</v>
      </c>
      <c r="I455" s="698" t="s">
        <v>520</v>
      </c>
      <c r="J455" s="698" t="s">
        <v>248</v>
      </c>
    </row>
    <row r="456" ht="27" spans="1:10">
      <c r="A456" s="698"/>
      <c r="B456" s="698">
        <f t="shared" si="11"/>
        <v>450</v>
      </c>
      <c r="C456" s="698" t="s">
        <v>1661</v>
      </c>
      <c r="D456" s="699" t="s">
        <v>1662</v>
      </c>
      <c r="E456" s="698" t="s">
        <v>10</v>
      </c>
      <c r="F456" s="706">
        <v>1128</v>
      </c>
      <c r="G456" s="755">
        <v>2021.7</v>
      </c>
      <c r="H456" s="709">
        <v>2021.12</v>
      </c>
      <c r="I456" s="698" t="s">
        <v>277</v>
      </c>
      <c r="J456" s="698" t="s">
        <v>278</v>
      </c>
    </row>
    <row r="457" ht="40.5" spans="1:10">
      <c r="A457" s="698"/>
      <c r="B457" s="698">
        <f t="shared" si="11"/>
        <v>451</v>
      </c>
      <c r="C457" s="698" t="s">
        <v>1663</v>
      </c>
      <c r="D457" s="699" t="s">
        <v>1664</v>
      </c>
      <c r="E457" s="698" t="s">
        <v>85</v>
      </c>
      <c r="F457" s="706">
        <v>16029.73</v>
      </c>
      <c r="G457" s="721">
        <v>2020.1</v>
      </c>
      <c r="H457" s="721">
        <v>2025.1</v>
      </c>
      <c r="I457" s="698" t="s">
        <v>243</v>
      </c>
      <c r="J457" s="698" t="s">
        <v>54</v>
      </c>
    </row>
    <row r="458" ht="27" spans="1:10">
      <c r="A458" s="698"/>
      <c r="B458" s="698">
        <f t="shared" si="11"/>
        <v>452</v>
      </c>
      <c r="C458" s="698" t="s">
        <v>1665</v>
      </c>
      <c r="D458" s="699" t="s">
        <v>1666</v>
      </c>
      <c r="E458" s="698" t="s">
        <v>10</v>
      </c>
      <c r="F458" s="706">
        <v>10172.86</v>
      </c>
      <c r="G458" s="698">
        <v>2021.01</v>
      </c>
      <c r="H458" s="698">
        <v>2021.12</v>
      </c>
      <c r="I458" s="698" t="s">
        <v>262</v>
      </c>
      <c r="J458" s="698" t="s">
        <v>264</v>
      </c>
    </row>
    <row r="459" ht="27" spans="1:10">
      <c r="A459" s="698"/>
      <c r="B459" s="698">
        <f t="shared" si="11"/>
        <v>453</v>
      </c>
      <c r="C459" s="698" t="s">
        <v>1667</v>
      </c>
      <c r="D459" s="699" t="s">
        <v>1668</v>
      </c>
      <c r="E459" s="698" t="s">
        <v>10</v>
      </c>
      <c r="F459" s="706">
        <v>15291</v>
      </c>
      <c r="G459" s="698">
        <v>2021</v>
      </c>
      <c r="H459" s="698">
        <v>2021</v>
      </c>
      <c r="I459" s="698" t="s">
        <v>262</v>
      </c>
      <c r="J459" s="698" t="s">
        <v>264</v>
      </c>
    </row>
    <row r="460" ht="27" spans="1:10">
      <c r="A460" s="698"/>
      <c r="B460" s="698">
        <f t="shared" si="11"/>
        <v>454</v>
      </c>
      <c r="C460" s="698" t="s">
        <v>1005</v>
      </c>
      <c r="D460" s="699" t="s">
        <v>1006</v>
      </c>
      <c r="E460" s="698" t="s">
        <v>10</v>
      </c>
      <c r="F460" s="706">
        <v>657.31</v>
      </c>
      <c r="G460" s="698">
        <v>2021</v>
      </c>
      <c r="H460" s="698">
        <v>2021</v>
      </c>
      <c r="I460" s="698" t="s">
        <v>149</v>
      </c>
      <c r="J460" s="698" t="s">
        <v>34</v>
      </c>
    </row>
    <row r="461" ht="54" spans="1:10">
      <c r="A461" s="698"/>
      <c r="B461" s="698">
        <f t="shared" si="11"/>
        <v>455</v>
      </c>
      <c r="C461" s="698" t="s">
        <v>1669</v>
      </c>
      <c r="D461" s="699" t="s">
        <v>1670</v>
      </c>
      <c r="E461" s="698" t="s">
        <v>10</v>
      </c>
      <c r="F461" s="706">
        <v>1200</v>
      </c>
      <c r="G461" s="698">
        <v>2021</v>
      </c>
      <c r="H461" s="698">
        <v>2021</v>
      </c>
      <c r="I461" s="698" t="s">
        <v>149</v>
      </c>
      <c r="J461" s="698" t="s">
        <v>34</v>
      </c>
    </row>
    <row r="462" ht="54" spans="1:10">
      <c r="A462" s="698"/>
      <c r="B462" s="698">
        <f t="shared" si="11"/>
        <v>456</v>
      </c>
      <c r="C462" s="698" t="s">
        <v>1009</v>
      </c>
      <c r="D462" s="699" t="s">
        <v>1010</v>
      </c>
      <c r="E462" s="698" t="s">
        <v>85</v>
      </c>
      <c r="F462" s="706">
        <v>45000</v>
      </c>
      <c r="G462" s="698">
        <v>2016</v>
      </c>
      <c r="H462" s="698">
        <v>2022</v>
      </c>
      <c r="I462" s="698" t="s">
        <v>37</v>
      </c>
      <c r="J462" s="698" t="s">
        <v>38</v>
      </c>
    </row>
    <row r="463" ht="27" spans="1:10">
      <c r="A463" s="698"/>
      <c r="B463" s="698">
        <f t="shared" si="11"/>
        <v>457</v>
      </c>
      <c r="C463" s="698" t="s">
        <v>1011</v>
      </c>
      <c r="D463" s="699" t="s">
        <v>1012</v>
      </c>
      <c r="E463" s="698" t="s">
        <v>10</v>
      </c>
      <c r="F463" s="709">
        <v>5000</v>
      </c>
      <c r="G463" s="721">
        <v>2021.12</v>
      </c>
      <c r="H463" s="721">
        <v>2025.12</v>
      </c>
      <c r="I463" s="698" t="s">
        <v>232</v>
      </c>
      <c r="J463" s="698" t="s">
        <v>24</v>
      </c>
    </row>
    <row r="464" ht="27" spans="1:10">
      <c r="A464" s="698"/>
      <c r="B464" s="698">
        <f t="shared" si="11"/>
        <v>458</v>
      </c>
      <c r="C464" s="698" t="s">
        <v>1674</v>
      </c>
      <c r="D464" s="699" t="s">
        <v>1675</v>
      </c>
      <c r="E464" s="698" t="s">
        <v>10</v>
      </c>
      <c r="F464" s="709">
        <v>300</v>
      </c>
      <c r="G464" s="715">
        <v>2021</v>
      </c>
      <c r="H464" s="715">
        <v>2021</v>
      </c>
      <c r="I464" s="698" t="s">
        <v>232</v>
      </c>
      <c r="J464" s="698" t="s">
        <v>24</v>
      </c>
    </row>
    <row r="465" ht="27" spans="1:10">
      <c r="A465" s="698"/>
      <c r="B465" s="698">
        <f t="shared" si="11"/>
        <v>459</v>
      </c>
      <c r="C465" s="698" t="s">
        <v>1676</v>
      </c>
      <c r="D465" s="699" t="s">
        <v>1677</v>
      </c>
      <c r="E465" s="698" t="s">
        <v>10</v>
      </c>
      <c r="F465" s="709">
        <v>500</v>
      </c>
      <c r="G465" s="715">
        <v>2021</v>
      </c>
      <c r="H465" s="715">
        <v>2021</v>
      </c>
      <c r="I465" s="698" t="s">
        <v>149</v>
      </c>
      <c r="J465" s="698" t="s">
        <v>34</v>
      </c>
    </row>
    <row r="466" ht="32.25" customHeight="1" spans="1:10">
      <c r="A466" s="698"/>
      <c r="B466" s="698">
        <f t="shared" si="11"/>
        <v>460</v>
      </c>
      <c r="C466" s="698" t="s">
        <v>1678</v>
      </c>
      <c r="D466" s="699" t="s">
        <v>1679</v>
      </c>
      <c r="E466" s="698" t="s">
        <v>10</v>
      </c>
      <c r="F466" s="709">
        <v>100</v>
      </c>
      <c r="G466" s="715">
        <v>2021</v>
      </c>
      <c r="H466" s="715">
        <v>2022</v>
      </c>
      <c r="I466" s="698" t="s">
        <v>1573</v>
      </c>
      <c r="J466" s="698" t="s">
        <v>273</v>
      </c>
    </row>
    <row r="467" ht="27" spans="1:10">
      <c r="A467" s="698"/>
      <c r="B467" s="698">
        <f t="shared" si="11"/>
        <v>461</v>
      </c>
      <c r="C467" s="698" t="s">
        <v>1680</v>
      </c>
      <c r="D467" s="699" t="s">
        <v>1681</v>
      </c>
      <c r="E467" s="698" t="s">
        <v>10</v>
      </c>
      <c r="F467" s="709">
        <v>300</v>
      </c>
      <c r="G467" s="715">
        <v>2021</v>
      </c>
      <c r="H467" s="715">
        <v>2022</v>
      </c>
      <c r="I467" s="698" t="s">
        <v>277</v>
      </c>
      <c r="J467" s="698" t="s">
        <v>278</v>
      </c>
    </row>
    <row r="468" ht="27" spans="1:10">
      <c r="A468" s="698"/>
      <c r="B468" s="698">
        <f t="shared" si="11"/>
        <v>462</v>
      </c>
      <c r="C468" s="698" t="s">
        <v>1682</v>
      </c>
      <c r="D468" s="699" t="s">
        <v>1683</v>
      </c>
      <c r="E468" s="698" t="s">
        <v>11</v>
      </c>
      <c r="F468" s="698" t="s">
        <v>21</v>
      </c>
      <c r="G468" s="698">
        <v>2021</v>
      </c>
      <c r="H468" s="698">
        <v>2025</v>
      </c>
      <c r="I468" s="698" t="s">
        <v>520</v>
      </c>
      <c r="J468" s="698" t="s">
        <v>23</v>
      </c>
    </row>
    <row r="469" spans="1:10">
      <c r="A469" s="696" t="str">
        <f>项目库统计汇总表0!A11</f>
        <v>三、融文（合计项目38项，总投资73.79亿元；其中新建项目26项，总投资54.15亿元；续建项目9项，总投资19.64亿元；谋划项目3项。）</v>
      </c>
      <c r="B469" s="696"/>
      <c r="C469" s="696"/>
      <c r="D469" s="696"/>
      <c r="E469" s="696"/>
      <c r="F469" s="696"/>
      <c r="G469" s="696"/>
      <c r="H469" s="696"/>
      <c r="I469" s="696"/>
      <c r="J469" s="696"/>
    </row>
    <row r="470" ht="39" customHeight="1" spans="1:10">
      <c r="A470" s="698" t="s">
        <v>1020</v>
      </c>
      <c r="B470" s="698">
        <f>B468+1</f>
        <v>463</v>
      </c>
      <c r="C470" s="698" t="s">
        <v>1021</v>
      </c>
      <c r="D470" s="699" t="s">
        <v>1022</v>
      </c>
      <c r="E470" s="698" t="s">
        <v>11</v>
      </c>
      <c r="F470" s="700" t="s">
        <v>21</v>
      </c>
      <c r="G470" s="700" t="s">
        <v>21</v>
      </c>
      <c r="H470" s="701" t="s">
        <v>21</v>
      </c>
      <c r="I470" s="701" t="s">
        <v>133</v>
      </c>
      <c r="J470" s="698" t="s">
        <v>59</v>
      </c>
    </row>
    <row r="471" ht="39" customHeight="1" spans="1:10">
      <c r="A471" s="698"/>
      <c r="B471" s="698">
        <f t="shared" ref="B471:B507" si="12">B470+1</f>
        <v>464</v>
      </c>
      <c r="C471" s="698" t="s">
        <v>1023</v>
      </c>
      <c r="D471" s="699" t="s">
        <v>1684</v>
      </c>
      <c r="E471" s="698" t="s">
        <v>10</v>
      </c>
      <c r="F471" s="700" t="s">
        <v>21</v>
      </c>
      <c r="G471" s="700" t="s">
        <v>21</v>
      </c>
      <c r="H471" s="701" t="s">
        <v>21</v>
      </c>
      <c r="I471" s="701" t="s">
        <v>133</v>
      </c>
      <c r="J471" s="698" t="s">
        <v>59</v>
      </c>
    </row>
    <row r="472" ht="39" customHeight="1" spans="1:10">
      <c r="A472" s="698"/>
      <c r="B472" s="698">
        <f t="shared" si="12"/>
        <v>465</v>
      </c>
      <c r="C472" s="698" t="s">
        <v>1685</v>
      </c>
      <c r="D472" s="699" t="s">
        <v>1686</v>
      </c>
      <c r="E472" s="698" t="s">
        <v>10</v>
      </c>
      <c r="F472" s="698">
        <v>20400</v>
      </c>
      <c r="G472" s="700" t="s">
        <v>21</v>
      </c>
      <c r="H472" s="700" t="s">
        <v>21</v>
      </c>
      <c r="I472" s="701" t="s">
        <v>1687</v>
      </c>
      <c r="J472" s="698" t="s">
        <v>47</v>
      </c>
    </row>
    <row r="473" ht="23.25" customHeight="1" spans="1:10">
      <c r="A473" s="698"/>
      <c r="B473" s="698">
        <f t="shared" si="12"/>
        <v>466</v>
      </c>
      <c r="C473" s="698" t="s">
        <v>1688</v>
      </c>
      <c r="D473" s="699" t="s">
        <v>1689</v>
      </c>
      <c r="E473" s="698" t="s">
        <v>10</v>
      </c>
      <c r="F473" s="700" t="s">
        <v>21</v>
      </c>
      <c r="G473" s="700" t="s">
        <v>21</v>
      </c>
      <c r="H473" s="701" t="s">
        <v>21</v>
      </c>
      <c r="I473" s="701" t="s">
        <v>21</v>
      </c>
      <c r="J473" s="698" t="s">
        <v>59</v>
      </c>
    </row>
    <row r="474" ht="35.25" customHeight="1" spans="1:10">
      <c r="A474" s="698"/>
      <c r="B474" s="698">
        <f t="shared" si="12"/>
        <v>467</v>
      </c>
      <c r="C474" s="698" t="s">
        <v>1690</v>
      </c>
      <c r="D474" s="699" t="s">
        <v>1691</v>
      </c>
      <c r="E474" s="698" t="s">
        <v>10</v>
      </c>
      <c r="F474" s="698">
        <v>60000</v>
      </c>
      <c r="G474" s="698">
        <v>2021</v>
      </c>
      <c r="H474" s="698">
        <v>2024</v>
      </c>
      <c r="I474" s="698" t="s">
        <v>1692</v>
      </c>
      <c r="J474" s="698" t="s">
        <v>59</v>
      </c>
    </row>
    <row r="475" ht="35.25" customHeight="1" spans="1:10">
      <c r="A475" s="698"/>
      <c r="B475" s="698">
        <f t="shared" si="12"/>
        <v>468</v>
      </c>
      <c r="C475" s="698" t="s">
        <v>1693</v>
      </c>
      <c r="D475" s="699" t="s">
        <v>1694</v>
      </c>
      <c r="E475" s="698" t="s">
        <v>85</v>
      </c>
      <c r="F475" s="698">
        <v>2000</v>
      </c>
      <c r="G475" s="698">
        <v>2020</v>
      </c>
      <c r="H475" s="698">
        <v>2021</v>
      </c>
      <c r="I475" s="698" t="s">
        <v>170</v>
      </c>
      <c r="J475" s="698" t="s">
        <v>59</v>
      </c>
    </row>
    <row r="476" ht="21" customHeight="1" spans="1:10">
      <c r="A476" s="698"/>
      <c r="B476" s="698">
        <f t="shared" si="12"/>
        <v>469</v>
      </c>
      <c r="C476" s="698" t="s">
        <v>1695</v>
      </c>
      <c r="D476" s="699" t="s">
        <v>1696</v>
      </c>
      <c r="E476" s="698" t="s">
        <v>10</v>
      </c>
      <c r="F476" s="698" t="s">
        <v>21</v>
      </c>
      <c r="G476" s="698">
        <v>2021</v>
      </c>
      <c r="H476" s="698">
        <v>2025</v>
      </c>
      <c r="I476" s="698" t="s">
        <v>170</v>
      </c>
      <c r="J476" s="698" t="s">
        <v>47</v>
      </c>
    </row>
    <row r="477" ht="39" customHeight="1" spans="1:10">
      <c r="A477" s="698"/>
      <c r="B477" s="698">
        <f t="shared" si="12"/>
        <v>470</v>
      </c>
      <c r="C477" s="698" t="s">
        <v>1025</v>
      </c>
      <c r="D477" s="699" t="s">
        <v>1026</v>
      </c>
      <c r="E477" s="698" t="s">
        <v>10</v>
      </c>
      <c r="F477" s="698">
        <v>30000</v>
      </c>
      <c r="G477" s="700" t="s">
        <v>21</v>
      </c>
      <c r="H477" s="700" t="s">
        <v>21</v>
      </c>
      <c r="I477" s="698" t="s">
        <v>21</v>
      </c>
      <c r="J477" s="698" t="s">
        <v>59</v>
      </c>
    </row>
    <row r="478" ht="39" customHeight="1" spans="1:10">
      <c r="A478" s="698" t="s">
        <v>1027</v>
      </c>
      <c r="B478" s="698">
        <f t="shared" si="12"/>
        <v>471</v>
      </c>
      <c r="C478" s="698" t="s">
        <v>1028</v>
      </c>
      <c r="D478" s="699" t="s">
        <v>1697</v>
      </c>
      <c r="E478" s="698" t="s">
        <v>10</v>
      </c>
      <c r="F478" s="700" t="s">
        <v>21</v>
      </c>
      <c r="G478" s="700" t="s">
        <v>21</v>
      </c>
      <c r="H478" s="700" t="s">
        <v>21</v>
      </c>
      <c r="I478" s="698" t="s">
        <v>21</v>
      </c>
      <c r="J478" s="698" t="s">
        <v>59</v>
      </c>
    </row>
    <row r="479" ht="54" customHeight="1" spans="1:10">
      <c r="A479" s="698"/>
      <c r="B479" s="698">
        <f t="shared" si="12"/>
        <v>472</v>
      </c>
      <c r="C479" s="698" t="s">
        <v>1030</v>
      </c>
      <c r="D479" s="699" t="s">
        <v>1698</v>
      </c>
      <c r="E479" s="698" t="s">
        <v>10</v>
      </c>
      <c r="F479" s="700" t="s">
        <v>21</v>
      </c>
      <c r="G479" s="700" t="s">
        <v>21</v>
      </c>
      <c r="H479" s="700" t="s">
        <v>21</v>
      </c>
      <c r="I479" s="698" t="s">
        <v>21</v>
      </c>
      <c r="J479" s="698" t="s">
        <v>59</v>
      </c>
    </row>
    <row r="480" ht="39" customHeight="1" spans="1:10">
      <c r="A480" s="698" t="s">
        <v>1032</v>
      </c>
      <c r="B480" s="698">
        <f t="shared" si="12"/>
        <v>473</v>
      </c>
      <c r="C480" s="698" t="s">
        <v>1699</v>
      </c>
      <c r="D480" s="699" t="s">
        <v>1034</v>
      </c>
      <c r="E480" s="698" t="s">
        <v>10</v>
      </c>
      <c r="F480" s="700" t="s">
        <v>21</v>
      </c>
      <c r="G480" s="700" t="s">
        <v>21</v>
      </c>
      <c r="H480" s="701" t="s">
        <v>21</v>
      </c>
      <c r="I480" s="701" t="s">
        <v>133</v>
      </c>
      <c r="J480" s="698" t="s">
        <v>59</v>
      </c>
    </row>
    <row r="481" ht="39" customHeight="1" spans="1:10">
      <c r="A481" s="698"/>
      <c r="B481" s="698">
        <f t="shared" si="12"/>
        <v>474</v>
      </c>
      <c r="C481" s="698" t="s">
        <v>1035</v>
      </c>
      <c r="D481" s="699" t="s">
        <v>1036</v>
      </c>
      <c r="E481" s="698" t="s">
        <v>10</v>
      </c>
      <c r="F481" s="706">
        <v>5000</v>
      </c>
      <c r="G481" s="766">
        <v>2021.01</v>
      </c>
      <c r="H481" s="766">
        <v>2025.12</v>
      </c>
      <c r="I481" s="698" t="s">
        <v>247</v>
      </c>
      <c r="J481" s="698" t="s">
        <v>248</v>
      </c>
    </row>
    <row r="482" ht="39" customHeight="1" spans="1:10">
      <c r="A482" s="698"/>
      <c r="B482" s="698">
        <f t="shared" si="12"/>
        <v>475</v>
      </c>
      <c r="C482" s="698" t="s">
        <v>1037</v>
      </c>
      <c r="D482" s="699" t="s">
        <v>1038</v>
      </c>
      <c r="E482" s="698" t="s">
        <v>85</v>
      </c>
      <c r="F482" s="767">
        <v>15000</v>
      </c>
      <c r="G482" s="766">
        <v>2017.3</v>
      </c>
      <c r="H482" s="766">
        <v>2024.12</v>
      </c>
      <c r="I482" s="698" t="s">
        <v>149</v>
      </c>
      <c r="J482" s="698" t="s">
        <v>34</v>
      </c>
    </row>
    <row r="483" ht="42.95" customHeight="1" spans="1:10">
      <c r="A483" s="698"/>
      <c r="B483" s="698">
        <f t="shared" si="12"/>
        <v>476</v>
      </c>
      <c r="C483" s="698" t="s">
        <v>1039</v>
      </c>
      <c r="D483" s="699" t="s">
        <v>1040</v>
      </c>
      <c r="E483" s="698" t="s">
        <v>10</v>
      </c>
      <c r="F483" s="700" t="s">
        <v>21</v>
      </c>
      <c r="G483" s="700">
        <v>2021</v>
      </c>
      <c r="H483" s="700">
        <v>2025</v>
      </c>
      <c r="I483" s="701" t="s">
        <v>300</v>
      </c>
      <c r="J483" s="698" t="s">
        <v>59</v>
      </c>
    </row>
    <row r="484" ht="54.95" customHeight="1" spans="1:10">
      <c r="A484" s="698"/>
      <c r="B484" s="698">
        <f t="shared" si="12"/>
        <v>477</v>
      </c>
      <c r="C484" s="698" t="s">
        <v>1042</v>
      </c>
      <c r="D484" s="699" t="s">
        <v>1043</v>
      </c>
      <c r="E484" s="698" t="s">
        <v>10</v>
      </c>
      <c r="F484" s="698">
        <v>10000</v>
      </c>
      <c r="G484" s="698" t="s">
        <v>1044</v>
      </c>
      <c r="H484" s="698">
        <v>2022.12</v>
      </c>
      <c r="I484" s="698" t="s">
        <v>311</v>
      </c>
      <c r="J484" s="698" t="s">
        <v>59</v>
      </c>
    </row>
    <row r="485" ht="39" customHeight="1" spans="1:10">
      <c r="A485" s="698"/>
      <c r="B485" s="698">
        <f t="shared" si="12"/>
        <v>478</v>
      </c>
      <c r="C485" s="698" t="s">
        <v>1700</v>
      </c>
      <c r="D485" s="699" t="s">
        <v>1701</v>
      </c>
      <c r="E485" s="698" t="s">
        <v>10</v>
      </c>
      <c r="F485" s="700">
        <v>300000</v>
      </c>
      <c r="G485" s="700">
        <v>2021.6</v>
      </c>
      <c r="H485" s="700">
        <v>2025.6</v>
      </c>
      <c r="I485" s="698" t="s">
        <v>1692</v>
      </c>
      <c r="J485" s="698" t="s">
        <v>59</v>
      </c>
    </row>
    <row r="486" ht="45" customHeight="1" spans="1:10">
      <c r="A486" s="698"/>
      <c r="B486" s="698">
        <f t="shared" si="12"/>
        <v>479</v>
      </c>
      <c r="C486" s="698" t="s">
        <v>1702</v>
      </c>
      <c r="D486" s="699" t="s">
        <v>1703</v>
      </c>
      <c r="E486" s="698" t="s">
        <v>10</v>
      </c>
      <c r="F486" s="698">
        <v>18600</v>
      </c>
      <c r="G486" s="698">
        <v>2021</v>
      </c>
      <c r="H486" s="698">
        <v>2023</v>
      </c>
      <c r="I486" s="698" t="s">
        <v>1704</v>
      </c>
      <c r="J486" s="698" t="s">
        <v>59</v>
      </c>
    </row>
    <row r="487" ht="39" customHeight="1" spans="1:10">
      <c r="A487" s="698"/>
      <c r="B487" s="698">
        <f t="shared" si="12"/>
        <v>480</v>
      </c>
      <c r="C487" s="698" t="s">
        <v>1045</v>
      </c>
      <c r="D487" s="699" t="s">
        <v>1046</v>
      </c>
      <c r="E487" s="698" t="s">
        <v>85</v>
      </c>
      <c r="F487" s="700" t="s">
        <v>21</v>
      </c>
      <c r="G487" s="700" t="s">
        <v>21</v>
      </c>
      <c r="H487" s="701" t="s">
        <v>21</v>
      </c>
      <c r="I487" s="701" t="s">
        <v>133</v>
      </c>
      <c r="J487" s="698" t="s">
        <v>59</v>
      </c>
    </row>
    <row r="488" ht="39" customHeight="1" spans="1:10">
      <c r="A488" s="698"/>
      <c r="B488" s="698">
        <f t="shared" si="12"/>
        <v>481</v>
      </c>
      <c r="C488" s="698" t="s">
        <v>1047</v>
      </c>
      <c r="D488" s="699" t="s">
        <v>1048</v>
      </c>
      <c r="E488" s="698" t="s">
        <v>11</v>
      </c>
      <c r="F488" s="700" t="s">
        <v>21</v>
      </c>
      <c r="G488" s="700" t="s">
        <v>21</v>
      </c>
      <c r="H488" s="701" t="s">
        <v>21</v>
      </c>
      <c r="I488" s="701" t="s">
        <v>133</v>
      </c>
      <c r="J488" s="698" t="s">
        <v>59</v>
      </c>
    </row>
    <row r="489" ht="39" customHeight="1" spans="1:10">
      <c r="A489" s="698"/>
      <c r="B489" s="698">
        <f t="shared" si="12"/>
        <v>482</v>
      </c>
      <c r="C489" s="698" t="s">
        <v>1049</v>
      </c>
      <c r="D489" s="699" t="s">
        <v>1050</v>
      </c>
      <c r="E489" s="698" t="s">
        <v>11</v>
      </c>
      <c r="F489" s="700" t="s">
        <v>21</v>
      </c>
      <c r="G489" s="700" t="s">
        <v>21</v>
      </c>
      <c r="H489" s="700" t="s">
        <v>21</v>
      </c>
      <c r="I489" s="698" t="s">
        <v>37</v>
      </c>
      <c r="J489" s="698" t="s">
        <v>38</v>
      </c>
    </row>
    <row r="490" ht="39" customHeight="1" spans="1:10">
      <c r="A490" s="698"/>
      <c r="B490" s="698">
        <f t="shared" si="12"/>
        <v>483</v>
      </c>
      <c r="C490" s="698" t="s">
        <v>1052</v>
      </c>
      <c r="D490" s="699" t="s">
        <v>1053</v>
      </c>
      <c r="E490" s="698" t="s">
        <v>85</v>
      </c>
      <c r="F490" s="700">
        <v>20000</v>
      </c>
      <c r="G490" s="698">
        <v>2019.1</v>
      </c>
      <c r="H490" s="698">
        <v>2023.12</v>
      </c>
      <c r="I490" s="698" t="s">
        <v>272</v>
      </c>
      <c r="J490" s="698" t="s">
        <v>273</v>
      </c>
    </row>
    <row r="491" ht="39" customHeight="1" spans="1:10">
      <c r="A491" s="698"/>
      <c r="B491" s="698">
        <f t="shared" si="12"/>
        <v>484</v>
      </c>
      <c r="C491" s="698" t="s">
        <v>1055</v>
      </c>
      <c r="D491" s="699" t="s">
        <v>1056</v>
      </c>
      <c r="E491" s="698" t="s">
        <v>85</v>
      </c>
      <c r="F491" s="700">
        <v>28711.42</v>
      </c>
      <c r="G491" s="698">
        <v>2020.12</v>
      </c>
      <c r="H491" s="698">
        <v>2023.7</v>
      </c>
      <c r="I491" s="701" t="s">
        <v>133</v>
      </c>
      <c r="J491" s="698" t="s">
        <v>59</v>
      </c>
    </row>
    <row r="492" ht="39" customHeight="1" spans="1:10">
      <c r="A492" s="698"/>
      <c r="B492" s="698">
        <f t="shared" si="12"/>
        <v>485</v>
      </c>
      <c r="C492" s="698" t="s">
        <v>1057</v>
      </c>
      <c r="D492" s="699" t="s">
        <v>1058</v>
      </c>
      <c r="E492" s="698" t="s">
        <v>10</v>
      </c>
      <c r="F492" s="700" t="s">
        <v>21</v>
      </c>
      <c r="G492" s="700" t="s">
        <v>21</v>
      </c>
      <c r="H492" s="700" t="s">
        <v>21</v>
      </c>
      <c r="I492" s="701" t="s">
        <v>133</v>
      </c>
      <c r="J492" s="698" t="s">
        <v>59</v>
      </c>
    </row>
    <row r="493" ht="39" customHeight="1" spans="1:10">
      <c r="A493" s="698"/>
      <c r="B493" s="698">
        <f t="shared" si="12"/>
        <v>486</v>
      </c>
      <c r="C493" s="698" t="s">
        <v>1059</v>
      </c>
      <c r="D493" s="699" t="s">
        <v>1060</v>
      </c>
      <c r="E493" s="698" t="s">
        <v>10</v>
      </c>
      <c r="F493" s="700">
        <v>10000</v>
      </c>
      <c r="G493" s="700" t="s">
        <v>21</v>
      </c>
      <c r="H493" s="700" t="s">
        <v>21</v>
      </c>
      <c r="I493" s="701" t="s">
        <v>277</v>
      </c>
      <c r="J493" s="698" t="s">
        <v>278</v>
      </c>
    </row>
    <row r="494" ht="39" customHeight="1" spans="1:10">
      <c r="A494" s="698"/>
      <c r="B494" s="698">
        <f t="shared" si="12"/>
        <v>487</v>
      </c>
      <c r="C494" s="698" t="s">
        <v>1061</v>
      </c>
      <c r="D494" s="699" t="s">
        <v>1062</v>
      </c>
      <c r="E494" s="698" t="s">
        <v>10</v>
      </c>
      <c r="F494" s="700">
        <v>50000</v>
      </c>
      <c r="G494" s="700">
        <v>2017.12</v>
      </c>
      <c r="H494" s="700" t="s">
        <v>21</v>
      </c>
      <c r="I494" s="701" t="s">
        <v>149</v>
      </c>
      <c r="J494" s="698" t="s">
        <v>34</v>
      </c>
    </row>
    <row r="495" ht="48" customHeight="1" spans="1:10">
      <c r="A495" s="698"/>
      <c r="B495" s="698">
        <f t="shared" si="12"/>
        <v>488</v>
      </c>
      <c r="C495" s="698" t="s">
        <v>1705</v>
      </c>
      <c r="D495" s="699" t="s">
        <v>1706</v>
      </c>
      <c r="E495" s="698" t="s">
        <v>85</v>
      </c>
      <c r="F495" s="698">
        <v>130000</v>
      </c>
      <c r="G495" s="729">
        <v>2020.12</v>
      </c>
      <c r="H495" s="768">
        <v>2023.12</v>
      </c>
      <c r="I495" s="698" t="s">
        <v>1707</v>
      </c>
      <c r="J495" s="698" t="s">
        <v>278</v>
      </c>
    </row>
    <row r="496" ht="39" customHeight="1" spans="1:10">
      <c r="A496" s="698"/>
      <c r="B496" s="698">
        <f t="shared" si="12"/>
        <v>489</v>
      </c>
      <c r="C496" s="698" t="s">
        <v>661</v>
      </c>
      <c r="D496" s="699" t="s">
        <v>662</v>
      </c>
      <c r="E496" s="698" t="s">
        <v>10</v>
      </c>
      <c r="F496" s="698">
        <v>14000</v>
      </c>
      <c r="G496" s="698">
        <v>2021</v>
      </c>
      <c r="H496" s="698" t="s">
        <v>99</v>
      </c>
      <c r="I496" s="698" t="s">
        <v>663</v>
      </c>
      <c r="J496" s="698" t="s">
        <v>59</v>
      </c>
    </row>
    <row r="497" ht="39" customHeight="1" spans="1:10">
      <c r="A497" s="698"/>
      <c r="B497" s="698">
        <f t="shared" si="12"/>
        <v>490</v>
      </c>
      <c r="C497" s="698" t="s">
        <v>664</v>
      </c>
      <c r="D497" s="699" t="s">
        <v>665</v>
      </c>
      <c r="E497" s="698" t="s">
        <v>10</v>
      </c>
      <c r="F497" s="698">
        <v>7000</v>
      </c>
      <c r="G497" s="698">
        <v>2021</v>
      </c>
      <c r="H497" s="698" t="s">
        <v>99</v>
      </c>
      <c r="I497" s="698" t="s">
        <v>663</v>
      </c>
      <c r="J497" s="698" t="s">
        <v>59</v>
      </c>
    </row>
    <row r="498" ht="39" customHeight="1" spans="1:10">
      <c r="A498" s="698"/>
      <c r="B498" s="698">
        <f t="shared" si="12"/>
        <v>491</v>
      </c>
      <c r="C498" s="698" t="s">
        <v>666</v>
      </c>
      <c r="D498" s="699" t="s">
        <v>667</v>
      </c>
      <c r="E498" s="698" t="s">
        <v>10</v>
      </c>
      <c r="F498" s="698">
        <v>15500</v>
      </c>
      <c r="G498" s="698">
        <v>2021</v>
      </c>
      <c r="H498" s="698" t="s">
        <v>99</v>
      </c>
      <c r="I498" s="698" t="s">
        <v>663</v>
      </c>
      <c r="J498" s="698" t="s">
        <v>59</v>
      </c>
    </row>
    <row r="499" ht="32.25" customHeight="1" spans="1:10">
      <c r="A499" s="698"/>
      <c r="B499" s="698">
        <f t="shared" si="12"/>
        <v>492</v>
      </c>
      <c r="C499" s="698" t="s">
        <v>1708</v>
      </c>
      <c r="D499" s="699" t="s">
        <v>1709</v>
      </c>
      <c r="E499" s="698" t="s">
        <v>10</v>
      </c>
      <c r="F499" s="698" t="s">
        <v>21</v>
      </c>
      <c r="G499" s="698">
        <v>2021</v>
      </c>
      <c r="H499" s="698" t="s">
        <v>99</v>
      </c>
      <c r="I499" s="698" t="s">
        <v>1710</v>
      </c>
      <c r="J499" s="698" t="s">
        <v>59</v>
      </c>
    </row>
    <row r="500" ht="35.25" customHeight="1" spans="1:10">
      <c r="A500" s="698"/>
      <c r="B500" s="698">
        <f t="shared" si="12"/>
        <v>493</v>
      </c>
      <c r="C500" s="698" t="s">
        <v>1711</v>
      </c>
      <c r="D500" s="699" t="s">
        <v>21</v>
      </c>
      <c r="E500" s="698" t="s">
        <v>10</v>
      </c>
      <c r="F500" s="698" t="s">
        <v>21</v>
      </c>
      <c r="G500" s="698">
        <v>2021</v>
      </c>
      <c r="H500" s="698" t="s">
        <v>99</v>
      </c>
      <c r="I500" s="698" t="s">
        <v>1710</v>
      </c>
      <c r="J500" s="698" t="s">
        <v>59</v>
      </c>
    </row>
    <row r="501" ht="39" customHeight="1" spans="1:10">
      <c r="A501" s="698"/>
      <c r="B501" s="698">
        <f t="shared" si="12"/>
        <v>494</v>
      </c>
      <c r="C501" s="698" t="s">
        <v>1712</v>
      </c>
      <c r="D501" s="699" t="s">
        <v>1713</v>
      </c>
      <c r="E501" s="698" t="s">
        <v>85</v>
      </c>
      <c r="F501" s="698">
        <v>700</v>
      </c>
      <c r="G501" s="698">
        <v>2020</v>
      </c>
      <c r="H501" s="698">
        <v>2021</v>
      </c>
      <c r="I501" s="698" t="s">
        <v>1714</v>
      </c>
      <c r="J501" s="698" t="s">
        <v>59</v>
      </c>
    </row>
    <row r="502" ht="20.25" customHeight="1" spans="1:10">
      <c r="A502" s="698" t="s">
        <v>1063</v>
      </c>
      <c r="B502" s="698">
        <f t="shared" si="12"/>
        <v>495</v>
      </c>
      <c r="C502" s="698" t="s">
        <v>1715</v>
      </c>
      <c r="D502" s="699" t="s">
        <v>21</v>
      </c>
      <c r="E502" s="698" t="s">
        <v>10</v>
      </c>
      <c r="F502" s="698" t="s">
        <v>21</v>
      </c>
      <c r="G502" s="698">
        <v>2021</v>
      </c>
      <c r="H502" s="698" t="s">
        <v>99</v>
      </c>
      <c r="I502" s="698" t="s">
        <v>1716</v>
      </c>
      <c r="J502" s="698" t="s">
        <v>59</v>
      </c>
    </row>
    <row r="503" ht="20.25" customHeight="1" spans="1:10">
      <c r="A503" s="698"/>
      <c r="B503" s="698">
        <f t="shared" si="12"/>
        <v>496</v>
      </c>
      <c r="C503" s="698" t="s">
        <v>1717</v>
      </c>
      <c r="D503" s="699" t="s">
        <v>21</v>
      </c>
      <c r="E503" s="698" t="s">
        <v>10</v>
      </c>
      <c r="F503" s="698" t="s">
        <v>21</v>
      </c>
      <c r="G503" s="698">
        <v>2021</v>
      </c>
      <c r="H503" s="698" t="s">
        <v>99</v>
      </c>
      <c r="I503" s="698" t="s">
        <v>1716</v>
      </c>
      <c r="J503" s="698" t="s">
        <v>59</v>
      </c>
    </row>
    <row r="504" ht="39" customHeight="1" spans="1:10">
      <c r="A504" s="698"/>
      <c r="B504" s="698">
        <f t="shared" si="12"/>
        <v>497</v>
      </c>
      <c r="C504" s="698" t="s">
        <v>1718</v>
      </c>
      <c r="D504" s="699" t="s">
        <v>1719</v>
      </c>
      <c r="E504" s="698" t="s">
        <v>10</v>
      </c>
      <c r="F504" s="698">
        <v>1000</v>
      </c>
      <c r="G504" s="698">
        <v>2021</v>
      </c>
      <c r="H504" s="698">
        <v>2022</v>
      </c>
      <c r="I504" s="698" t="s">
        <v>1720</v>
      </c>
      <c r="J504" s="698" t="s">
        <v>59</v>
      </c>
    </row>
    <row r="505" ht="23.25" customHeight="1" spans="1:10">
      <c r="A505" s="698"/>
      <c r="B505" s="698">
        <f t="shared" si="12"/>
        <v>498</v>
      </c>
      <c r="C505" s="698" t="s">
        <v>1064</v>
      </c>
      <c r="D505" s="699" t="s">
        <v>1065</v>
      </c>
      <c r="E505" s="698" t="s">
        <v>85</v>
      </c>
      <c r="F505" s="698" t="s">
        <v>21</v>
      </c>
      <c r="G505" s="698" t="s">
        <v>21</v>
      </c>
      <c r="H505" s="698" t="s">
        <v>21</v>
      </c>
      <c r="I505" s="698" t="s">
        <v>21</v>
      </c>
      <c r="J505" s="698" t="s">
        <v>23</v>
      </c>
    </row>
    <row r="506" ht="54" customHeight="1" spans="1:10">
      <c r="A506" s="698" t="s">
        <v>1721</v>
      </c>
      <c r="B506" s="698">
        <f t="shared" si="12"/>
        <v>499</v>
      </c>
      <c r="C506" s="698" t="s">
        <v>1067</v>
      </c>
      <c r="D506" s="699" t="s">
        <v>1722</v>
      </c>
      <c r="E506" s="698" t="s">
        <v>10</v>
      </c>
      <c r="F506" s="698" t="s">
        <v>21</v>
      </c>
      <c r="G506" s="698" t="s">
        <v>21</v>
      </c>
      <c r="H506" s="698" t="s">
        <v>21</v>
      </c>
      <c r="I506" s="698" t="s">
        <v>21</v>
      </c>
      <c r="J506" s="698" t="s">
        <v>23</v>
      </c>
    </row>
    <row r="507" ht="54" customHeight="1" spans="1:10">
      <c r="A507" s="698"/>
      <c r="B507" s="698">
        <f t="shared" si="12"/>
        <v>500</v>
      </c>
      <c r="C507" s="698" t="s">
        <v>1072</v>
      </c>
      <c r="D507" s="699" t="s">
        <v>1723</v>
      </c>
      <c r="E507" s="698" t="s">
        <v>85</v>
      </c>
      <c r="F507" s="698" t="s">
        <v>21</v>
      </c>
      <c r="G507" s="698" t="s">
        <v>21</v>
      </c>
      <c r="H507" s="698" t="s">
        <v>21</v>
      </c>
      <c r="I507" s="698" t="s">
        <v>21</v>
      </c>
      <c r="J507" s="698" t="s">
        <v>23</v>
      </c>
    </row>
    <row r="508" spans="1:10">
      <c r="A508" s="696" t="str">
        <f>项目库统计汇总表0!A13</f>
        <v>四、强韧（合计项目51项，总投资247.81亿元；其中新建项目31项，总投资117.23亿元；续建项目19项，总投资130.08亿元；谋划项目1项，总投资0.5亿元。）</v>
      </c>
      <c r="B508" s="696"/>
      <c r="C508" s="696"/>
      <c r="D508" s="696"/>
      <c r="E508" s="696"/>
      <c r="F508" s="696"/>
      <c r="G508" s="696"/>
      <c r="H508" s="696"/>
      <c r="I508" s="696"/>
      <c r="J508" s="696"/>
    </row>
    <row r="509" spans="1:10">
      <c r="A509" s="696" t="str">
        <f>项目库统计汇总表0!A14</f>
        <v>1、供水（合计项目27项，总投资139.69亿元；其中新建项目17项，总投资34.52亿元；续建项目9项，总投资104.67亿元；谋划项目1项，总投资0.5亿元。）</v>
      </c>
      <c r="B509" s="696"/>
      <c r="C509" s="696"/>
      <c r="D509" s="696"/>
      <c r="E509" s="696"/>
      <c r="F509" s="696"/>
      <c r="G509" s="696"/>
      <c r="H509" s="696"/>
      <c r="I509" s="696"/>
      <c r="J509" s="696"/>
    </row>
    <row r="510" ht="54" spans="1:10">
      <c r="A510" s="695" t="s">
        <v>1727</v>
      </c>
      <c r="B510" s="698">
        <f>B507+1</f>
        <v>501</v>
      </c>
      <c r="C510" s="698" t="s">
        <v>1728</v>
      </c>
      <c r="D510" s="699" t="s">
        <v>1729</v>
      </c>
      <c r="E510" s="700" t="s">
        <v>85</v>
      </c>
      <c r="F510" s="700">
        <v>962861</v>
      </c>
      <c r="G510" s="700">
        <v>2019</v>
      </c>
      <c r="H510" s="700">
        <v>2025</v>
      </c>
      <c r="I510" s="698" t="s">
        <v>1730</v>
      </c>
      <c r="J510" s="700" t="s">
        <v>23</v>
      </c>
    </row>
    <row r="511" ht="40.5" spans="1:10">
      <c r="A511" s="695"/>
      <c r="B511" s="698">
        <f t="shared" ref="B511:B536" si="13">B510+1</f>
        <v>502</v>
      </c>
      <c r="C511" s="698" t="s">
        <v>1733</v>
      </c>
      <c r="D511" s="744" t="s">
        <v>1734</v>
      </c>
      <c r="E511" s="700" t="s">
        <v>85</v>
      </c>
      <c r="F511" s="700">
        <v>15000</v>
      </c>
      <c r="G511" s="700">
        <v>2018</v>
      </c>
      <c r="H511" s="700">
        <v>2021</v>
      </c>
      <c r="I511" s="698" t="s">
        <v>1730</v>
      </c>
      <c r="J511" s="700" t="s">
        <v>23</v>
      </c>
    </row>
    <row r="512" ht="40.5" spans="1:10">
      <c r="A512" s="698"/>
      <c r="B512" s="698">
        <f t="shared" si="13"/>
        <v>503</v>
      </c>
      <c r="C512" s="698" t="s">
        <v>1736</v>
      </c>
      <c r="D512" s="699" t="s">
        <v>1737</v>
      </c>
      <c r="E512" s="700" t="s">
        <v>85</v>
      </c>
      <c r="F512" s="698">
        <v>2729</v>
      </c>
      <c r="G512" s="698">
        <v>2020</v>
      </c>
      <c r="H512" s="698">
        <v>2021</v>
      </c>
      <c r="I512" s="698" t="s">
        <v>1730</v>
      </c>
      <c r="J512" s="700" t="s">
        <v>23</v>
      </c>
    </row>
    <row r="513" ht="54" spans="1:10">
      <c r="A513" s="698"/>
      <c r="B513" s="698">
        <f t="shared" si="13"/>
        <v>504</v>
      </c>
      <c r="C513" s="698" t="s">
        <v>1739</v>
      </c>
      <c r="D513" s="699" t="s">
        <v>1740</v>
      </c>
      <c r="E513" s="700" t="s">
        <v>10</v>
      </c>
      <c r="F513" s="698">
        <v>6500</v>
      </c>
      <c r="G513" s="698">
        <v>2021</v>
      </c>
      <c r="H513" s="698">
        <v>2023</v>
      </c>
      <c r="I513" s="698" t="s">
        <v>1730</v>
      </c>
      <c r="J513" s="700" t="s">
        <v>23</v>
      </c>
    </row>
    <row r="514" ht="40.5" spans="1:10">
      <c r="A514" s="698"/>
      <c r="B514" s="698">
        <f t="shared" si="13"/>
        <v>505</v>
      </c>
      <c r="C514" s="698" t="s">
        <v>1741</v>
      </c>
      <c r="D514" s="699" t="s">
        <v>1742</v>
      </c>
      <c r="E514" s="700" t="s">
        <v>10</v>
      </c>
      <c r="F514" s="698">
        <v>45000</v>
      </c>
      <c r="G514" s="698">
        <v>2023</v>
      </c>
      <c r="H514" s="698">
        <v>2025</v>
      </c>
      <c r="I514" s="698" t="s">
        <v>1616</v>
      </c>
      <c r="J514" s="700" t="s">
        <v>23</v>
      </c>
    </row>
    <row r="515" ht="40.5" spans="1:10">
      <c r="A515" s="698"/>
      <c r="B515" s="698">
        <f t="shared" si="13"/>
        <v>506</v>
      </c>
      <c r="C515" s="698" t="s">
        <v>1745</v>
      </c>
      <c r="D515" s="699" t="s">
        <v>1746</v>
      </c>
      <c r="E515" s="700" t="s">
        <v>85</v>
      </c>
      <c r="F515" s="700">
        <v>52628</v>
      </c>
      <c r="G515" s="700">
        <v>2019</v>
      </c>
      <c r="H515" s="700">
        <v>2023</v>
      </c>
      <c r="I515" s="698" t="s">
        <v>1082</v>
      </c>
      <c r="J515" s="700" t="s">
        <v>273</v>
      </c>
    </row>
    <row r="516" ht="27" spans="1:10">
      <c r="A516" s="698"/>
      <c r="B516" s="698">
        <f t="shared" si="13"/>
        <v>507</v>
      </c>
      <c r="C516" s="698" t="s">
        <v>1748</v>
      </c>
      <c r="D516" s="699" t="s">
        <v>1749</v>
      </c>
      <c r="E516" s="700" t="s">
        <v>10</v>
      </c>
      <c r="F516" s="700">
        <v>25500</v>
      </c>
      <c r="G516" s="698">
        <v>2021</v>
      </c>
      <c r="H516" s="698">
        <v>2025</v>
      </c>
      <c r="I516" s="700" t="s">
        <v>278</v>
      </c>
      <c r="J516" s="700" t="s">
        <v>278</v>
      </c>
    </row>
    <row r="517" ht="27" spans="1:10">
      <c r="A517" s="698"/>
      <c r="B517" s="698">
        <f t="shared" si="13"/>
        <v>508</v>
      </c>
      <c r="C517" s="698" t="s">
        <v>1751</v>
      </c>
      <c r="D517" s="699" t="s">
        <v>1752</v>
      </c>
      <c r="E517" s="700" t="s">
        <v>10</v>
      </c>
      <c r="F517" s="700">
        <v>2441</v>
      </c>
      <c r="G517" s="698" t="s">
        <v>21</v>
      </c>
      <c r="H517" s="698" t="s">
        <v>21</v>
      </c>
      <c r="I517" s="700" t="s">
        <v>248</v>
      </c>
      <c r="J517" s="700" t="s">
        <v>248</v>
      </c>
    </row>
    <row r="518" ht="54" spans="1:10">
      <c r="A518" s="698"/>
      <c r="B518" s="698">
        <f t="shared" si="13"/>
        <v>509</v>
      </c>
      <c r="C518" s="698" t="s">
        <v>1754</v>
      </c>
      <c r="D518" s="699" t="s">
        <v>1755</v>
      </c>
      <c r="E518" s="700" t="s">
        <v>1756</v>
      </c>
      <c r="F518" s="700">
        <v>12438.8</v>
      </c>
      <c r="G518" s="698" t="s">
        <v>21</v>
      </c>
      <c r="H518" s="698" t="s">
        <v>21</v>
      </c>
      <c r="I518" s="700" t="s">
        <v>24</v>
      </c>
      <c r="J518" s="700" t="str">
        <f>I518</f>
        <v>泉港区</v>
      </c>
    </row>
    <row r="519" ht="67.5" spans="1:10">
      <c r="A519" s="698"/>
      <c r="B519" s="698">
        <f t="shared" si="13"/>
        <v>510</v>
      </c>
      <c r="C519" s="709" t="s">
        <v>1757</v>
      </c>
      <c r="D519" s="703" t="s">
        <v>1758</v>
      </c>
      <c r="E519" s="709" t="s">
        <v>85</v>
      </c>
      <c r="F519" s="705">
        <v>8000</v>
      </c>
      <c r="G519" s="705">
        <v>2020</v>
      </c>
      <c r="H519" s="709">
        <v>2023</v>
      </c>
      <c r="I519" s="709" t="s">
        <v>37</v>
      </c>
      <c r="J519" s="698" t="s">
        <v>38</v>
      </c>
    </row>
    <row r="520" ht="42" customHeight="1" spans="1:10">
      <c r="A520" s="698" t="s">
        <v>1079</v>
      </c>
      <c r="B520" s="698">
        <f t="shared" si="13"/>
        <v>511</v>
      </c>
      <c r="C520" s="698" t="s">
        <v>1080</v>
      </c>
      <c r="D520" s="699" t="s">
        <v>1081</v>
      </c>
      <c r="E520" s="700" t="s">
        <v>10</v>
      </c>
      <c r="F520" s="706">
        <v>120000</v>
      </c>
      <c r="G520" s="709" t="s">
        <v>21</v>
      </c>
      <c r="H520" s="709" t="s">
        <v>21</v>
      </c>
      <c r="I520" s="698" t="s">
        <v>277</v>
      </c>
      <c r="J520" s="700" t="s">
        <v>278</v>
      </c>
    </row>
    <row r="521" ht="27" spans="1:10">
      <c r="A521" s="698"/>
      <c r="B521" s="698">
        <f t="shared" si="13"/>
        <v>512</v>
      </c>
      <c r="C521" s="698" t="s">
        <v>1084</v>
      </c>
      <c r="D521" s="699" t="s">
        <v>1085</v>
      </c>
      <c r="E521" s="700" t="s">
        <v>10</v>
      </c>
      <c r="F521" s="706">
        <v>67350</v>
      </c>
      <c r="G521" s="698">
        <v>2021</v>
      </c>
      <c r="H521" s="698">
        <v>2025</v>
      </c>
      <c r="I521" s="698" t="s">
        <v>553</v>
      </c>
      <c r="J521" s="700" t="s">
        <v>23</v>
      </c>
    </row>
    <row r="522" ht="39" customHeight="1" spans="1:10">
      <c r="A522" s="698"/>
      <c r="B522" s="698">
        <f t="shared" si="13"/>
        <v>513</v>
      </c>
      <c r="C522" s="698" t="s">
        <v>1759</v>
      </c>
      <c r="D522" s="699" t="s">
        <v>1760</v>
      </c>
      <c r="E522" s="698" t="s">
        <v>10</v>
      </c>
      <c r="F522" s="705">
        <v>1000</v>
      </c>
      <c r="G522" s="769">
        <v>2021</v>
      </c>
      <c r="H522" s="698">
        <v>2021</v>
      </c>
      <c r="I522" s="717" t="s">
        <v>37</v>
      </c>
      <c r="J522" s="698" t="s">
        <v>38</v>
      </c>
    </row>
    <row r="523" ht="54" customHeight="1" spans="1:10">
      <c r="A523" s="698"/>
      <c r="B523" s="698">
        <f t="shared" si="13"/>
        <v>514</v>
      </c>
      <c r="C523" s="698" t="s">
        <v>1761</v>
      </c>
      <c r="D523" s="699" t="s">
        <v>1762</v>
      </c>
      <c r="E523" s="700" t="s">
        <v>10</v>
      </c>
      <c r="F523" s="698">
        <v>58000</v>
      </c>
      <c r="G523" s="698">
        <v>2021</v>
      </c>
      <c r="H523" s="698" t="s">
        <v>21</v>
      </c>
      <c r="I523" s="698" t="s">
        <v>219</v>
      </c>
      <c r="J523" s="700" t="s">
        <v>110</v>
      </c>
    </row>
    <row r="524" ht="54" customHeight="1" spans="1:10">
      <c r="A524" s="698"/>
      <c r="B524" s="698">
        <f t="shared" si="13"/>
        <v>515</v>
      </c>
      <c r="C524" s="698" t="s">
        <v>1763</v>
      </c>
      <c r="D524" s="699" t="s">
        <v>1764</v>
      </c>
      <c r="E524" s="700" t="s">
        <v>85</v>
      </c>
      <c r="F524" s="705">
        <v>2000</v>
      </c>
      <c r="G524" s="705">
        <v>2015</v>
      </c>
      <c r="H524" s="698">
        <v>2022</v>
      </c>
      <c r="I524" s="780" t="s">
        <v>149</v>
      </c>
      <c r="J524" s="698" t="s">
        <v>34</v>
      </c>
    </row>
    <row r="525" ht="27" spans="1:10">
      <c r="A525" s="698"/>
      <c r="B525" s="698">
        <f t="shared" si="13"/>
        <v>516</v>
      </c>
      <c r="C525" s="698" t="s">
        <v>1765</v>
      </c>
      <c r="D525" s="699" t="s">
        <v>1766</v>
      </c>
      <c r="E525" s="700" t="s">
        <v>10</v>
      </c>
      <c r="F525" s="698" t="s">
        <v>21</v>
      </c>
      <c r="G525" s="698">
        <v>2021</v>
      </c>
      <c r="H525" s="698" t="s">
        <v>21</v>
      </c>
      <c r="I525" s="698" t="s">
        <v>1082</v>
      </c>
      <c r="J525" s="700" t="s">
        <v>264</v>
      </c>
    </row>
    <row r="526" ht="30.75" customHeight="1" spans="1:10">
      <c r="A526" s="698" t="s">
        <v>930</v>
      </c>
      <c r="B526" s="698">
        <f t="shared" si="13"/>
        <v>517</v>
      </c>
      <c r="C526" s="698" t="s">
        <v>1086</v>
      </c>
      <c r="D526" s="699" t="s">
        <v>1768</v>
      </c>
      <c r="E526" s="700" t="s">
        <v>85</v>
      </c>
      <c r="F526" s="706" t="s">
        <v>21</v>
      </c>
      <c r="G526" s="698">
        <v>2021</v>
      </c>
      <c r="H526" s="698">
        <v>2025</v>
      </c>
      <c r="I526" s="698" t="s">
        <v>520</v>
      </c>
      <c r="J526" s="700" t="s">
        <v>23</v>
      </c>
    </row>
    <row r="527" ht="67.5" spans="1:10">
      <c r="A527" s="698"/>
      <c r="B527" s="698">
        <f t="shared" si="13"/>
        <v>518</v>
      </c>
      <c r="C527" s="698" t="s">
        <v>1769</v>
      </c>
      <c r="D527" s="699" t="s">
        <v>1770</v>
      </c>
      <c r="E527" s="700" t="s">
        <v>10</v>
      </c>
      <c r="F527" s="698">
        <v>1721</v>
      </c>
      <c r="G527" s="698">
        <v>2021</v>
      </c>
      <c r="H527" s="698">
        <v>2021</v>
      </c>
      <c r="I527" s="698" t="s">
        <v>243</v>
      </c>
      <c r="J527" s="698" t="s">
        <v>54</v>
      </c>
    </row>
    <row r="528" ht="40.5" spans="1:10">
      <c r="A528" s="698"/>
      <c r="B528" s="698">
        <f t="shared" si="13"/>
        <v>519</v>
      </c>
      <c r="C528" s="698" t="s">
        <v>1771</v>
      </c>
      <c r="D528" s="699" t="s">
        <v>1772</v>
      </c>
      <c r="E528" s="700" t="s">
        <v>85</v>
      </c>
      <c r="F528" s="700">
        <v>2000</v>
      </c>
      <c r="G528" s="700"/>
      <c r="H528" s="700"/>
      <c r="I528" s="700" t="s">
        <v>1616</v>
      </c>
      <c r="J528" s="700" t="s">
        <v>23</v>
      </c>
    </row>
    <row r="529" ht="27" spans="1:10">
      <c r="A529" s="698"/>
      <c r="B529" s="698">
        <f t="shared" si="13"/>
        <v>520</v>
      </c>
      <c r="C529" s="698" t="s">
        <v>1773</v>
      </c>
      <c r="D529" s="699" t="s">
        <v>1774</v>
      </c>
      <c r="E529" s="700" t="s">
        <v>11</v>
      </c>
      <c r="F529" s="700">
        <v>5000</v>
      </c>
      <c r="G529" s="700"/>
      <c r="H529" s="700"/>
      <c r="I529" s="700" t="s">
        <v>1616</v>
      </c>
      <c r="J529" s="700" t="s">
        <v>23</v>
      </c>
    </row>
    <row r="530" ht="40.5" spans="1:10">
      <c r="A530" s="698"/>
      <c r="B530" s="698">
        <f t="shared" si="13"/>
        <v>521</v>
      </c>
      <c r="C530" s="709" t="s">
        <v>1775</v>
      </c>
      <c r="D530" s="699" t="s">
        <v>1776</v>
      </c>
      <c r="E530" s="698" t="s">
        <v>10</v>
      </c>
      <c r="F530" s="705">
        <v>790</v>
      </c>
      <c r="G530" s="705">
        <v>2021</v>
      </c>
      <c r="H530" s="698">
        <v>2021</v>
      </c>
      <c r="I530" s="700" t="s">
        <v>247</v>
      </c>
      <c r="J530" s="700" t="s">
        <v>248</v>
      </c>
    </row>
    <row r="531" ht="27" spans="1:10">
      <c r="A531" s="698"/>
      <c r="B531" s="698">
        <f t="shared" si="13"/>
        <v>522</v>
      </c>
      <c r="C531" s="698" t="s">
        <v>1777</v>
      </c>
      <c r="D531" s="699" t="s">
        <v>1778</v>
      </c>
      <c r="E531" s="698" t="s">
        <v>85</v>
      </c>
      <c r="F531" s="705">
        <v>1500</v>
      </c>
      <c r="G531" s="705">
        <v>2018</v>
      </c>
      <c r="H531" s="698">
        <v>2022</v>
      </c>
      <c r="I531" s="700" t="s">
        <v>272</v>
      </c>
      <c r="J531" s="700" t="s">
        <v>273</v>
      </c>
    </row>
    <row r="532" spans="1:10">
      <c r="A532" s="698"/>
      <c r="B532" s="698">
        <f t="shared" si="13"/>
        <v>523</v>
      </c>
      <c r="C532" s="698" t="s">
        <v>1779</v>
      </c>
      <c r="D532" s="699" t="s">
        <v>1780</v>
      </c>
      <c r="E532" s="698" t="s">
        <v>10</v>
      </c>
      <c r="F532" s="705">
        <v>4000</v>
      </c>
      <c r="G532" s="705">
        <v>2021</v>
      </c>
      <c r="H532" s="698">
        <v>2025</v>
      </c>
      <c r="I532" s="700" t="s">
        <v>277</v>
      </c>
      <c r="J532" s="700" t="s">
        <v>278</v>
      </c>
    </row>
    <row r="533" ht="27" spans="1:10">
      <c r="A533" s="698"/>
      <c r="B533" s="698">
        <f t="shared" si="13"/>
        <v>524</v>
      </c>
      <c r="C533" s="709" t="s">
        <v>1781</v>
      </c>
      <c r="D533" s="699" t="s">
        <v>1782</v>
      </c>
      <c r="E533" s="698" t="s">
        <v>10</v>
      </c>
      <c r="F533" s="705">
        <v>500</v>
      </c>
      <c r="G533" s="705">
        <v>2021</v>
      </c>
      <c r="H533" s="698">
        <v>2021</v>
      </c>
      <c r="I533" s="698" t="s">
        <v>520</v>
      </c>
      <c r="J533" s="700" t="s">
        <v>23</v>
      </c>
    </row>
    <row r="534" ht="27" spans="1:10">
      <c r="A534" s="698" t="s">
        <v>1783</v>
      </c>
      <c r="B534" s="698">
        <f t="shared" si="13"/>
        <v>525</v>
      </c>
      <c r="C534" s="698" t="s">
        <v>1784</v>
      </c>
      <c r="D534" s="699" t="s">
        <v>1785</v>
      </c>
      <c r="E534" s="700" t="s">
        <v>10</v>
      </c>
      <c r="F534" s="698" t="s">
        <v>21</v>
      </c>
      <c r="G534" s="705">
        <v>2021</v>
      </c>
      <c r="H534" s="698" t="s">
        <v>21</v>
      </c>
      <c r="I534" s="698" t="s">
        <v>1570</v>
      </c>
      <c r="J534" s="700" t="s">
        <v>248</v>
      </c>
    </row>
    <row r="535" ht="54" spans="1:10">
      <c r="A535" s="698"/>
      <c r="B535" s="698">
        <f t="shared" si="13"/>
        <v>526</v>
      </c>
      <c r="C535" s="698" t="s">
        <v>1787</v>
      </c>
      <c r="D535" s="699" t="s">
        <v>1788</v>
      </c>
      <c r="E535" s="700" t="s">
        <v>10</v>
      </c>
      <c r="F535" s="698" t="s">
        <v>21</v>
      </c>
      <c r="G535" s="705">
        <v>2020</v>
      </c>
      <c r="H535" s="698" t="s">
        <v>21</v>
      </c>
      <c r="I535" s="698" t="s">
        <v>1573</v>
      </c>
      <c r="J535" s="700" t="s">
        <v>273</v>
      </c>
    </row>
    <row r="536" ht="54" spans="1:10">
      <c r="A536" s="698"/>
      <c r="B536" s="698">
        <f t="shared" si="13"/>
        <v>527</v>
      </c>
      <c r="C536" s="698" t="s">
        <v>1789</v>
      </c>
      <c r="D536" s="699" t="s">
        <v>1790</v>
      </c>
      <c r="E536" s="700" t="s">
        <v>10</v>
      </c>
      <c r="F536" s="698" t="s">
        <v>21</v>
      </c>
      <c r="G536" s="698" t="s">
        <v>21</v>
      </c>
      <c r="H536" s="698" t="s">
        <v>21</v>
      </c>
      <c r="I536" s="698" t="s">
        <v>1567</v>
      </c>
      <c r="J536" s="700" t="s">
        <v>38</v>
      </c>
    </row>
    <row r="537" spans="1:10">
      <c r="A537" s="696" t="s">
        <v>1791</v>
      </c>
      <c r="B537" s="696"/>
      <c r="C537" s="696"/>
      <c r="D537" s="696"/>
      <c r="E537" s="696"/>
      <c r="F537" s="696"/>
      <c r="G537" s="696"/>
      <c r="H537" s="696"/>
      <c r="I537" s="696"/>
      <c r="J537" s="696"/>
    </row>
    <row r="538" ht="67.5" spans="1:10">
      <c r="A538" s="698" t="s">
        <v>1089</v>
      </c>
      <c r="B538" s="698">
        <f>B536+1</f>
        <v>528</v>
      </c>
      <c r="C538" s="702" t="s">
        <v>1090</v>
      </c>
      <c r="D538" s="731" t="s">
        <v>1091</v>
      </c>
      <c r="E538" s="698" t="s">
        <v>10</v>
      </c>
      <c r="F538" s="702">
        <v>600000</v>
      </c>
      <c r="G538" s="700" t="s">
        <v>21</v>
      </c>
      <c r="H538" s="701" t="s">
        <v>21</v>
      </c>
      <c r="I538" s="702" t="s">
        <v>1092</v>
      </c>
      <c r="J538" s="701" t="s">
        <v>21</v>
      </c>
    </row>
    <row r="539" ht="54" spans="1:10">
      <c r="A539" s="698"/>
      <c r="B539" s="698">
        <f t="shared" ref="B539:B561" si="14">B538+1</f>
        <v>529</v>
      </c>
      <c r="C539" s="698" t="s">
        <v>1094</v>
      </c>
      <c r="D539" s="731" t="s">
        <v>1095</v>
      </c>
      <c r="E539" s="698" t="s">
        <v>85</v>
      </c>
      <c r="F539" s="706">
        <v>113500</v>
      </c>
      <c r="G539" s="729">
        <v>2020.01</v>
      </c>
      <c r="H539" s="729">
        <v>2027.12</v>
      </c>
      <c r="I539" s="698" t="s">
        <v>520</v>
      </c>
      <c r="J539" s="700" t="s">
        <v>23</v>
      </c>
    </row>
    <row r="540" ht="27" spans="1:10">
      <c r="A540" s="698"/>
      <c r="B540" s="698">
        <f t="shared" si="14"/>
        <v>530</v>
      </c>
      <c r="C540" s="698" t="s">
        <v>1097</v>
      </c>
      <c r="D540" s="699" t="s">
        <v>1098</v>
      </c>
      <c r="E540" s="698" t="s">
        <v>10</v>
      </c>
      <c r="F540" s="698">
        <v>10000</v>
      </c>
      <c r="G540" s="698" t="s">
        <v>21</v>
      </c>
      <c r="H540" s="698" t="s">
        <v>21</v>
      </c>
      <c r="I540" s="698" t="s">
        <v>1092</v>
      </c>
      <c r="J540" s="698" t="s">
        <v>54</v>
      </c>
    </row>
    <row r="541" spans="1:10">
      <c r="A541" s="696" t="str">
        <f>项目库统计汇总表0!A16</f>
        <v>3、排水防涝（合计项目21项，总投资35.77亿元；其中新建项目12项，总投资21.71亿元；续建项目9项，总投资14.05亿元。）</v>
      </c>
      <c r="B541" s="696"/>
      <c r="C541" s="696"/>
      <c r="D541" s="696"/>
      <c r="E541" s="696"/>
      <c r="F541" s="696"/>
      <c r="G541" s="696"/>
      <c r="H541" s="696"/>
      <c r="I541" s="696"/>
      <c r="J541" s="696"/>
    </row>
    <row r="542" ht="24" customHeight="1" spans="1:10">
      <c r="A542" s="698" t="s">
        <v>1100</v>
      </c>
      <c r="B542" s="698">
        <f>B540+1</f>
        <v>531</v>
      </c>
      <c r="C542" s="698" t="s">
        <v>1103</v>
      </c>
      <c r="D542" s="699" t="s">
        <v>1104</v>
      </c>
      <c r="E542" s="700" t="s">
        <v>10</v>
      </c>
      <c r="F542" s="706">
        <v>42000</v>
      </c>
      <c r="G542" s="698">
        <v>2022</v>
      </c>
      <c r="H542" s="729" t="s">
        <v>1105</v>
      </c>
      <c r="I542" s="715" t="s">
        <v>133</v>
      </c>
      <c r="J542" s="700" t="s">
        <v>59</v>
      </c>
    </row>
    <row r="543" ht="27" spans="1:10">
      <c r="A543" s="698"/>
      <c r="B543" s="698">
        <f t="shared" ref="B543:B561" si="15">B542+1</f>
        <v>532</v>
      </c>
      <c r="C543" s="698" t="s">
        <v>1106</v>
      </c>
      <c r="D543" s="699" t="s">
        <v>1107</v>
      </c>
      <c r="E543" s="700" t="s">
        <v>10</v>
      </c>
      <c r="F543" s="706">
        <v>9484</v>
      </c>
      <c r="G543" s="698">
        <v>2022.6</v>
      </c>
      <c r="H543" s="729" t="s">
        <v>1108</v>
      </c>
      <c r="I543" s="698" t="s">
        <v>1109</v>
      </c>
      <c r="J543" s="700" t="s">
        <v>23</v>
      </c>
    </row>
    <row r="544" ht="40.5" spans="1:10">
      <c r="A544" s="698"/>
      <c r="B544" s="698">
        <f t="shared" si="15"/>
        <v>533</v>
      </c>
      <c r="C544" s="698" t="s">
        <v>1111</v>
      </c>
      <c r="D544" s="699" t="s">
        <v>1112</v>
      </c>
      <c r="E544" s="700" t="s">
        <v>85</v>
      </c>
      <c r="F544" s="783">
        <v>7510</v>
      </c>
      <c r="G544" s="730" t="s">
        <v>350</v>
      </c>
      <c r="H544" s="730">
        <v>2022.6</v>
      </c>
      <c r="I544" s="715" t="s">
        <v>46</v>
      </c>
      <c r="J544" s="700" t="s">
        <v>47</v>
      </c>
    </row>
    <row r="545" ht="54" spans="1:10">
      <c r="A545" s="698"/>
      <c r="B545" s="698">
        <f t="shared" si="15"/>
        <v>534</v>
      </c>
      <c r="C545" s="698" t="s">
        <v>1114</v>
      </c>
      <c r="D545" s="699" t="s">
        <v>1115</v>
      </c>
      <c r="E545" s="700" t="s">
        <v>10</v>
      </c>
      <c r="F545" s="707">
        <v>13000</v>
      </c>
      <c r="G545" s="698">
        <v>2021.4</v>
      </c>
      <c r="H545" s="698">
        <v>2022.4</v>
      </c>
      <c r="I545" s="715" t="s">
        <v>1109</v>
      </c>
      <c r="J545" s="700" t="s">
        <v>59</v>
      </c>
    </row>
    <row r="546" s="558" customFormat="1" ht="54" spans="1:10">
      <c r="A546" s="698"/>
      <c r="B546" s="698">
        <f t="shared" si="15"/>
        <v>535</v>
      </c>
      <c r="C546" s="698" t="s">
        <v>1116</v>
      </c>
      <c r="D546" s="699" t="s">
        <v>1117</v>
      </c>
      <c r="E546" s="700" t="s">
        <v>85</v>
      </c>
      <c r="F546" s="707">
        <v>4842</v>
      </c>
      <c r="G546" s="721" t="s">
        <v>350</v>
      </c>
      <c r="H546" s="709">
        <v>2022.3</v>
      </c>
      <c r="I546" s="715" t="s">
        <v>46</v>
      </c>
      <c r="J546" s="700" t="s">
        <v>47</v>
      </c>
    </row>
    <row r="547" ht="27" spans="1:10">
      <c r="A547" s="698"/>
      <c r="B547" s="698">
        <f t="shared" si="15"/>
        <v>536</v>
      </c>
      <c r="C547" s="698" t="s">
        <v>1118</v>
      </c>
      <c r="D547" s="699" t="s">
        <v>1119</v>
      </c>
      <c r="E547" s="700" t="s">
        <v>85</v>
      </c>
      <c r="F547" s="698">
        <v>17000</v>
      </c>
      <c r="G547" s="698">
        <v>2020.12</v>
      </c>
      <c r="H547" s="698" t="s">
        <v>268</v>
      </c>
      <c r="I547" s="698" t="s">
        <v>219</v>
      </c>
      <c r="J547" s="700" t="s">
        <v>110</v>
      </c>
    </row>
    <row r="548" s="558" customFormat="1" ht="27" spans="1:10">
      <c r="A548" s="698"/>
      <c r="B548" s="698">
        <f t="shared" si="15"/>
        <v>537</v>
      </c>
      <c r="C548" s="698" t="s">
        <v>1120</v>
      </c>
      <c r="D548" s="699" t="s">
        <v>1121</v>
      </c>
      <c r="E548" s="700" t="s">
        <v>10</v>
      </c>
      <c r="F548" s="698">
        <v>6000</v>
      </c>
      <c r="G548" s="698">
        <v>2022.3</v>
      </c>
      <c r="H548" s="698">
        <v>2025.6</v>
      </c>
      <c r="I548" s="698" t="s">
        <v>219</v>
      </c>
      <c r="J548" s="700" t="s">
        <v>110</v>
      </c>
    </row>
    <row r="549" ht="27" spans="1:10">
      <c r="A549" s="698"/>
      <c r="B549" s="698">
        <f t="shared" si="15"/>
        <v>538</v>
      </c>
      <c r="C549" s="698" t="s">
        <v>1123</v>
      </c>
      <c r="D549" s="699" t="s">
        <v>1124</v>
      </c>
      <c r="E549" s="700" t="s">
        <v>10</v>
      </c>
      <c r="F549" s="698">
        <v>500</v>
      </c>
      <c r="G549" s="698">
        <v>2021.2</v>
      </c>
      <c r="H549" s="698">
        <v>2022.12</v>
      </c>
      <c r="I549" s="698" t="s">
        <v>219</v>
      </c>
      <c r="J549" s="700" t="s">
        <v>110</v>
      </c>
    </row>
    <row r="550" ht="40.5" spans="1:10">
      <c r="A550" s="698"/>
      <c r="B550" s="698">
        <f t="shared" si="15"/>
        <v>539</v>
      </c>
      <c r="C550" s="737" t="s">
        <v>1125</v>
      </c>
      <c r="D550" s="771" t="s">
        <v>1126</v>
      </c>
      <c r="E550" s="700" t="s">
        <v>85</v>
      </c>
      <c r="F550" s="707">
        <v>44365.88</v>
      </c>
      <c r="G550" s="737">
        <v>2020.6</v>
      </c>
      <c r="H550" s="772" t="s">
        <v>1127</v>
      </c>
      <c r="I550" s="698" t="s">
        <v>149</v>
      </c>
      <c r="J550" s="700" t="s">
        <v>34</v>
      </c>
    </row>
    <row r="551" s="558" customFormat="1" ht="27" spans="1:10">
      <c r="A551" s="698"/>
      <c r="B551" s="698">
        <f t="shared" si="15"/>
        <v>540</v>
      </c>
      <c r="C551" s="737" t="s">
        <v>1128</v>
      </c>
      <c r="D551" s="771" t="s">
        <v>1795</v>
      </c>
      <c r="E551" s="700" t="s">
        <v>10</v>
      </c>
      <c r="F551" s="707">
        <v>100000</v>
      </c>
      <c r="G551" s="737">
        <v>2021</v>
      </c>
      <c r="H551" s="772" t="s">
        <v>99</v>
      </c>
      <c r="I551" s="698" t="s">
        <v>1129</v>
      </c>
      <c r="J551" s="700" t="s">
        <v>23</v>
      </c>
    </row>
    <row r="552" s="560" customFormat="1" spans="1:10">
      <c r="A552" s="698"/>
      <c r="B552" s="698">
        <f t="shared" si="15"/>
        <v>541</v>
      </c>
      <c r="C552" s="729" t="s">
        <v>1797</v>
      </c>
      <c r="D552" s="759" t="s">
        <v>1151</v>
      </c>
      <c r="E552" s="698" t="s">
        <v>10</v>
      </c>
      <c r="F552" s="706">
        <v>25000</v>
      </c>
      <c r="G552" s="709" t="s">
        <v>1152</v>
      </c>
      <c r="H552" s="709" t="s">
        <v>212</v>
      </c>
      <c r="I552" s="698" t="s">
        <v>247</v>
      </c>
      <c r="J552" s="700" t="s">
        <v>248</v>
      </c>
    </row>
    <row r="553" s="558" customFormat="1" ht="40.5" spans="1:10">
      <c r="A553" s="698"/>
      <c r="B553" s="698">
        <f t="shared" si="15"/>
        <v>542</v>
      </c>
      <c r="C553" s="737" t="s">
        <v>1798</v>
      </c>
      <c r="D553" s="771" t="s">
        <v>1799</v>
      </c>
      <c r="E553" s="698" t="s">
        <v>10</v>
      </c>
      <c r="F553" s="705">
        <v>1592</v>
      </c>
      <c r="G553" s="705">
        <v>2021</v>
      </c>
      <c r="H553" s="698">
        <v>2021</v>
      </c>
      <c r="I553" s="698" t="s">
        <v>595</v>
      </c>
      <c r="J553" s="698" t="s">
        <v>47</v>
      </c>
    </row>
    <row r="554" s="558" customFormat="1" ht="40.5" spans="1:10">
      <c r="A554" s="698"/>
      <c r="B554" s="698">
        <f t="shared" si="15"/>
        <v>543</v>
      </c>
      <c r="C554" s="737" t="s">
        <v>1800</v>
      </c>
      <c r="D554" s="771" t="s">
        <v>1801</v>
      </c>
      <c r="E554" s="698" t="s">
        <v>85</v>
      </c>
      <c r="F554" s="705">
        <v>500</v>
      </c>
      <c r="G554" s="705">
        <v>2020</v>
      </c>
      <c r="H554" s="698">
        <v>2021</v>
      </c>
      <c r="I554" s="698" t="s">
        <v>595</v>
      </c>
      <c r="J554" s="698" t="s">
        <v>47</v>
      </c>
    </row>
    <row r="555" s="558" customFormat="1" ht="40.5" spans="1:10">
      <c r="A555" s="698"/>
      <c r="B555" s="698">
        <f t="shared" si="15"/>
        <v>544</v>
      </c>
      <c r="C555" s="737" t="s">
        <v>1130</v>
      </c>
      <c r="D555" s="771" t="s">
        <v>1802</v>
      </c>
      <c r="E555" s="700" t="s">
        <v>10</v>
      </c>
      <c r="F555" s="700">
        <v>15700</v>
      </c>
      <c r="G555" s="700">
        <v>2021</v>
      </c>
      <c r="H555" s="700">
        <v>2023</v>
      </c>
      <c r="I555" s="698" t="s">
        <v>311</v>
      </c>
      <c r="J555" s="700" t="s">
        <v>59</v>
      </c>
    </row>
    <row r="556" s="558" customFormat="1" ht="54" spans="1:10">
      <c r="A556" s="698" t="s">
        <v>1803</v>
      </c>
      <c r="B556" s="698">
        <f t="shared" si="15"/>
        <v>545</v>
      </c>
      <c r="C556" s="737" t="s">
        <v>1804</v>
      </c>
      <c r="D556" s="771" t="s">
        <v>1805</v>
      </c>
      <c r="E556" s="700" t="s">
        <v>85</v>
      </c>
      <c r="F556" s="700">
        <v>3200</v>
      </c>
      <c r="G556" s="700">
        <v>2020</v>
      </c>
      <c r="H556" s="700">
        <v>2021</v>
      </c>
      <c r="I556" s="698" t="s">
        <v>46</v>
      </c>
      <c r="J556" s="698" t="s">
        <v>47</v>
      </c>
    </row>
    <row r="557" s="558" customFormat="1" ht="40.5" spans="1:10">
      <c r="A557" s="698"/>
      <c r="B557" s="698">
        <f t="shared" si="15"/>
        <v>546</v>
      </c>
      <c r="C557" s="737" t="s">
        <v>1806</v>
      </c>
      <c r="D557" s="771" t="s">
        <v>1807</v>
      </c>
      <c r="E557" s="700" t="s">
        <v>10</v>
      </c>
      <c r="F557" s="700">
        <v>1100</v>
      </c>
      <c r="G557" s="700">
        <v>2021</v>
      </c>
      <c r="H557" s="700">
        <v>2021</v>
      </c>
      <c r="I557" s="700" t="s">
        <v>595</v>
      </c>
      <c r="J557" s="700" t="s">
        <v>47</v>
      </c>
    </row>
    <row r="558" s="558" customFormat="1" ht="27" spans="1:10">
      <c r="A558" s="698"/>
      <c r="B558" s="698">
        <f t="shared" si="15"/>
        <v>547</v>
      </c>
      <c r="C558" s="737" t="s">
        <v>1808</v>
      </c>
      <c r="D558" s="771" t="s">
        <v>1809</v>
      </c>
      <c r="E558" s="700" t="s">
        <v>10</v>
      </c>
      <c r="F558" s="700">
        <v>2000</v>
      </c>
      <c r="G558" s="700">
        <v>2021</v>
      </c>
      <c r="H558" s="700">
        <v>2021</v>
      </c>
      <c r="I558" s="698" t="s">
        <v>219</v>
      </c>
      <c r="J558" s="700" t="s">
        <v>110</v>
      </c>
    </row>
    <row r="559" s="558" customFormat="1" ht="27" spans="1:10">
      <c r="A559" s="698"/>
      <c r="B559" s="698">
        <f t="shared" si="15"/>
        <v>548</v>
      </c>
      <c r="C559" s="698" t="s">
        <v>1810</v>
      </c>
      <c r="D559" s="699" t="s">
        <v>1811</v>
      </c>
      <c r="E559" s="698" t="s">
        <v>85</v>
      </c>
      <c r="F559" s="747">
        <v>16600</v>
      </c>
      <c r="G559" s="700">
        <v>2020</v>
      </c>
      <c r="H559" s="700">
        <v>2022</v>
      </c>
      <c r="I559" s="730" t="s">
        <v>149</v>
      </c>
      <c r="J559" s="730" t="s">
        <v>34</v>
      </c>
    </row>
    <row r="560" s="558" customFormat="1" ht="27" spans="1:10">
      <c r="A560" s="698"/>
      <c r="B560" s="698">
        <f t="shared" si="15"/>
        <v>549</v>
      </c>
      <c r="C560" s="698" t="s">
        <v>1813</v>
      </c>
      <c r="D560" s="699" t="s">
        <v>1814</v>
      </c>
      <c r="E560" s="698" t="s">
        <v>85</v>
      </c>
      <c r="F560" s="747">
        <v>10015</v>
      </c>
      <c r="G560" s="700">
        <v>2020</v>
      </c>
      <c r="H560" s="700">
        <v>2022</v>
      </c>
      <c r="I560" s="700" t="s">
        <v>149</v>
      </c>
      <c r="J560" s="700" t="s">
        <v>34</v>
      </c>
    </row>
    <row r="561" s="558" customFormat="1" ht="40.5" spans="1:10">
      <c r="A561" s="698"/>
      <c r="B561" s="698">
        <f t="shared" si="15"/>
        <v>550</v>
      </c>
      <c r="C561" s="698" t="s">
        <v>1815</v>
      </c>
      <c r="D561" s="699" t="s">
        <v>1816</v>
      </c>
      <c r="E561" s="698" t="s">
        <v>85</v>
      </c>
      <c r="F561" s="705">
        <v>46530</v>
      </c>
      <c r="G561" s="705">
        <v>2020</v>
      </c>
      <c r="H561" s="698">
        <v>2021</v>
      </c>
      <c r="I561" s="698" t="s">
        <v>262</v>
      </c>
      <c r="J561" s="698" t="s">
        <v>264</v>
      </c>
    </row>
    <row r="562" s="558" customFormat="1" spans="1:10">
      <c r="A562" s="698"/>
      <c r="B562" s="698">
        <v>552</v>
      </c>
      <c r="C562" s="700" t="s">
        <v>1130</v>
      </c>
      <c r="D562" s="784" t="s">
        <v>1817</v>
      </c>
      <c r="E562" s="785" t="s">
        <v>10</v>
      </c>
      <c r="F562" s="700" t="s">
        <v>21</v>
      </c>
      <c r="G562" s="700" t="s">
        <v>21</v>
      </c>
      <c r="H562" s="700" t="s">
        <v>21</v>
      </c>
      <c r="I562" s="785" t="s">
        <v>21</v>
      </c>
      <c r="J562" s="700" t="s">
        <v>59</v>
      </c>
    </row>
    <row r="563" ht="27" spans="1:10">
      <c r="A563" s="698" t="s">
        <v>1818</v>
      </c>
      <c r="B563" s="698">
        <f>B562+1</f>
        <v>553</v>
      </c>
      <c r="C563" s="698" t="s">
        <v>1134</v>
      </c>
      <c r="D563" s="699" t="s">
        <v>1135</v>
      </c>
      <c r="E563" s="700" t="s">
        <v>10</v>
      </c>
      <c r="F563" s="698">
        <v>800</v>
      </c>
      <c r="G563" s="698">
        <v>2021.2</v>
      </c>
      <c r="H563" s="698">
        <v>2021.12</v>
      </c>
      <c r="I563" s="698" t="s">
        <v>219</v>
      </c>
      <c r="J563" s="700" t="s">
        <v>110</v>
      </c>
    </row>
    <row r="564" spans="1:10">
      <c r="A564" s="696" t="str">
        <f>项目库统计汇总表0!A18</f>
        <v>五、新城建（合计项目12项，总投资22.48亿元；其中新建项目6项，总投资20.64亿元；续建项目2项，总投资0.81亿元；谋划项目4项，总投资1.03亿元。）</v>
      </c>
      <c r="B564" s="696"/>
      <c r="C564" s="696"/>
      <c r="D564" s="696"/>
      <c r="E564" s="696"/>
      <c r="F564" s="696"/>
      <c r="G564" s="696"/>
      <c r="H564" s="696"/>
      <c r="I564" s="696"/>
      <c r="J564" s="696"/>
    </row>
    <row r="565" s="560" customFormat="1" ht="34.5" customHeight="1" spans="1:10">
      <c r="A565" s="698" t="s">
        <v>1819</v>
      </c>
      <c r="B565" s="698">
        <v>554</v>
      </c>
      <c r="C565" s="698" t="s">
        <v>1138</v>
      </c>
      <c r="D565" s="699" t="s">
        <v>1139</v>
      </c>
      <c r="E565" s="698" t="s">
        <v>10</v>
      </c>
      <c r="F565" s="706">
        <v>100000</v>
      </c>
      <c r="G565" s="698">
        <v>2021</v>
      </c>
      <c r="H565" s="698">
        <v>2025</v>
      </c>
      <c r="I565" s="698" t="s">
        <v>1140</v>
      </c>
      <c r="J565" s="700" t="s">
        <v>47</v>
      </c>
    </row>
    <row r="566" ht="54" spans="1:10">
      <c r="A566" s="698"/>
      <c r="B566" s="698">
        <v>555</v>
      </c>
      <c r="C566" s="698" t="s">
        <v>1820</v>
      </c>
      <c r="D566" s="698" t="s">
        <v>1821</v>
      </c>
      <c r="E566" s="698" t="s">
        <v>11</v>
      </c>
      <c r="F566" s="705">
        <v>3000</v>
      </c>
      <c r="G566" s="698" t="s">
        <v>21</v>
      </c>
      <c r="H566" s="698" t="s">
        <v>21</v>
      </c>
      <c r="I566" s="698" t="s">
        <v>520</v>
      </c>
      <c r="J566" s="700" t="s">
        <v>23</v>
      </c>
    </row>
    <row r="567" ht="40.5" spans="1:10">
      <c r="A567" s="698"/>
      <c r="B567" s="698">
        <v>556</v>
      </c>
      <c r="C567" s="698" t="s">
        <v>1822</v>
      </c>
      <c r="D567" s="698" t="s">
        <v>1823</v>
      </c>
      <c r="E567" s="698" t="s">
        <v>11</v>
      </c>
      <c r="F567" s="705">
        <v>2000</v>
      </c>
      <c r="G567" s="698" t="s">
        <v>21</v>
      </c>
      <c r="H567" s="698" t="s">
        <v>21</v>
      </c>
      <c r="I567" s="698" t="s">
        <v>520</v>
      </c>
      <c r="J567" s="700" t="s">
        <v>23</v>
      </c>
    </row>
    <row r="568" s="560" customFormat="1" ht="40.5" spans="1:10">
      <c r="A568" s="698"/>
      <c r="B568" s="698">
        <v>557</v>
      </c>
      <c r="C568" s="729" t="s">
        <v>1824</v>
      </c>
      <c r="D568" s="759" t="s">
        <v>1825</v>
      </c>
      <c r="E568" s="698" t="s">
        <v>10</v>
      </c>
      <c r="F568" s="698">
        <v>92500</v>
      </c>
      <c r="G568" s="698">
        <v>2021</v>
      </c>
      <c r="H568" s="698">
        <v>2022</v>
      </c>
      <c r="I568" s="698" t="s">
        <v>1826</v>
      </c>
      <c r="J568" s="698" t="s">
        <v>47</v>
      </c>
    </row>
    <row r="569" s="560" customFormat="1" ht="54" spans="1:10">
      <c r="A569" s="698"/>
      <c r="B569" s="698">
        <v>558</v>
      </c>
      <c r="C569" s="729" t="s">
        <v>1141</v>
      </c>
      <c r="D569" s="759" t="s">
        <v>1142</v>
      </c>
      <c r="E569" s="698" t="s">
        <v>10</v>
      </c>
      <c r="F569" s="706">
        <v>900</v>
      </c>
      <c r="G569" s="698">
        <v>2020</v>
      </c>
      <c r="H569" s="709">
        <v>2022</v>
      </c>
      <c r="I569" s="715" t="s">
        <v>1143</v>
      </c>
      <c r="J569" s="700" t="s">
        <v>47</v>
      </c>
    </row>
    <row r="570" s="560" customFormat="1" ht="54" spans="1:10">
      <c r="A570" s="698"/>
      <c r="B570" s="698">
        <v>559</v>
      </c>
      <c r="C570" s="729" t="s">
        <v>1827</v>
      </c>
      <c r="D570" s="703" t="s">
        <v>1828</v>
      </c>
      <c r="E570" s="729" t="s">
        <v>85</v>
      </c>
      <c r="F570" s="705">
        <v>1620</v>
      </c>
      <c r="G570" s="705">
        <v>2020</v>
      </c>
      <c r="H570" s="709">
        <v>2021</v>
      </c>
      <c r="I570" s="709" t="s">
        <v>520</v>
      </c>
      <c r="J570" s="698" t="s">
        <v>47</v>
      </c>
    </row>
    <row r="571" s="560" customFormat="1" ht="27" spans="1:10">
      <c r="A571" s="698"/>
      <c r="B571" s="698">
        <v>560</v>
      </c>
      <c r="C571" s="776" t="s">
        <v>1148</v>
      </c>
      <c r="D571" s="699" t="s">
        <v>1829</v>
      </c>
      <c r="E571" s="698" t="s">
        <v>11</v>
      </c>
      <c r="F571" s="700">
        <v>1000</v>
      </c>
      <c r="G571" s="698" t="s">
        <v>21</v>
      </c>
      <c r="H571" s="698" t="s">
        <v>21</v>
      </c>
      <c r="I571" s="698" t="s">
        <v>21</v>
      </c>
      <c r="J571" s="698" t="s">
        <v>47</v>
      </c>
    </row>
    <row r="572" s="560" customFormat="1" ht="30.75" customHeight="1" spans="1:10">
      <c r="A572" s="698"/>
      <c r="B572" s="698">
        <v>561</v>
      </c>
      <c r="C572" s="698" t="s">
        <v>1830</v>
      </c>
      <c r="D572" s="699" t="s">
        <v>1154</v>
      </c>
      <c r="E572" s="698" t="s">
        <v>10</v>
      </c>
      <c r="F572" s="729">
        <v>3000</v>
      </c>
      <c r="G572" s="698">
        <v>2021</v>
      </c>
      <c r="H572" s="698">
        <v>2025</v>
      </c>
      <c r="I572" s="698" t="s">
        <v>1831</v>
      </c>
      <c r="J572" s="700" t="s">
        <v>273</v>
      </c>
    </row>
    <row r="573" s="560" customFormat="1" ht="27" spans="1:10">
      <c r="A573" s="698"/>
      <c r="B573" s="698">
        <v>562</v>
      </c>
      <c r="C573" s="698" t="s">
        <v>1155</v>
      </c>
      <c r="D573" s="744" t="s">
        <v>1156</v>
      </c>
      <c r="E573" s="698" t="s">
        <v>11</v>
      </c>
      <c r="F573" s="700" t="s">
        <v>21</v>
      </c>
      <c r="G573" s="700" t="s">
        <v>21</v>
      </c>
      <c r="H573" s="700" t="s">
        <v>21</v>
      </c>
      <c r="I573" s="700" t="s">
        <v>520</v>
      </c>
      <c r="J573" s="700" t="s">
        <v>23</v>
      </c>
    </row>
    <row r="574" s="560" customFormat="1" ht="67.5" spans="1:10">
      <c r="A574" s="698"/>
      <c r="B574" s="698">
        <v>563</v>
      </c>
      <c r="C574" s="698" t="s">
        <v>1832</v>
      </c>
      <c r="D574" s="699" t="s">
        <v>1833</v>
      </c>
      <c r="E574" s="698" t="s">
        <v>85</v>
      </c>
      <c r="F574" s="700">
        <v>500</v>
      </c>
      <c r="G574" s="698">
        <v>2019</v>
      </c>
      <c r="H574" s="700">
        <v>2021</v>
      </c>
      <c r="I574" s="698" t="s">
        <v>520</v>
      </c>
      <c r="J574" s="700" t="s">
        <v>23</v>
      </c>
    </row>
    <row r="575" s="560" customFormat="1" ht="27" spans="1:10">
      <c r="A575" s="698"/>
      <c r="B575" s="698">
        <v>564</v>
      </c>
      <c r="C575" s="698" t="s">
        <v>1834</v>
      </c>
      <c r="D575" s="699" t="s">
        <v>1835</v>
      </c>
      <c r="E575" s="698" t="s">
        <v>85</v>
      </c>
      <c r="F575" s="705">
        <v>6450</v>
      </c>
      <c r="G575" s="698">
        <v>2020</v>
      </c>
      <c r="H575" s="700">
        <v>2022</v>
      </c>
      <c r="I575" s="698" t="s">
        <v>219</v>
      </c>
      <c r="J575" s="700" t="s">
        <v>110</v>
      </c>
    </row>
    <row r="576" s="560" customFormat="1" ht="40.5" spans="1:10">
      <c r="A576" s="698"/>
      <c r="B576" s="698">
        <v>565</v>
      </c>
      <c r="C576" s="766" t="s">
        <v>1836</v>
      </c>
      <c r="D576" s="699" t="s">
        <v>1837</v>
      </c>
      <c r="E576" s="698" t="s">
        <v>10</v>
      </c>
      <c r="F576" s="705">
        <v>6000</v>
      </c>
      <c r="G576" s="698">
        <v>2021</v>
      </c>
      <c r="H576" s="700">
        <v>2025</v>
      </c>
      <c r="I576" s="698" t="s">
        <v>247</v>
      </c>
      <c r="J576" s="700" t="s">
        <v>248</v>
      </c>
    </row>
    <row r="577" s="560" customFormat="1" ht="27" spans="1:10">
      <c r="A577" s="698"/>
      <c r="B577" s="698">
        <v>566</v>
      </c>
      <c r="C577" s="698" t="s">
        <v>1838</v>
      </c>
      <c r="D577" s="699" t="s">
        <v>1839</v>
      </c>
      <c r="E577" s="698" t="s">
        <v>10</v>
      </c>
      <c r="F577" s="705">
        <v>4000</v>
      </c>
      <c r="G577" s="698">
        <v>2021</v>
      </c>
      <c r="H577" s="698">
        <v>2024</v>
      </c>
      <c r="I577" s="698" t="s">
        <v>1399</v>
      </c>
      <c r="J577" s="700" t="s">
        <v>54</v>
      </c>
    </row>
  </sheetData>
  <protectedRanges>
    <protectedRange sqref="H84" name="区域2_9_4_2"/>
  </protectedRanges>
  <autoFilter ref="A1:J577">
    <extLst/>
  </autoFilter>
  <mergeCells count="72">
    <mergeCell ref="A2:J2"/>
    <mergeCell ref="A3:J3"/>
    <mergeCell ref="A165:J165"/>
    <mergeCell ref="A166:J166"/>
    <mergeCell ref="A274:J274"/>
    <mergeCell ref="A387:J387"/>
    <mergeCell ref="A398:J398"/>
    <mergeCell ref="A449:J449"/>
    <mergeCell ref="A469:J469"/>
    <mergeCell ref="A508:J508"/>
    <mergeCell ref="A509:J509"/>
    <mergeCell ref="A537:J537"/>
    <mergeCell ref="A541:J541"/>
    <mergeCell ref="A564:J564"/>
    <mergeCell ref="A4:A6"/>
    <mergeCell ref="A7:A43"/>
    <mergeCell ref="A44:A116"/>
    <mergeCell ref="A117:A133"/>
    <mergeCell ref="A134:A137"/>
    <mergeCell ref="A138:A143"/>
    <mergeCell ref="A144:A155"/>
    <mergeCell ref="A156:A164"/>
    <mergeCell ref="A167:A168"/>
    <mergeCell ref="A169:A180"/>
    <mergeCell ref="A181:A206"/>
    <mergeCell ref="A207:A221"/>
    <mergeCell ref="A222:A262"/>
    <mergeCell ref="A263:A265"/>
    <mergeCell ref="A266:A273"/>
    <mergeCell ref="A275:A293"/>
    <mergeCell ref="A294:A386"/>
    <mergeCell ref="A388:A397"/>
    <mergeCell ref="A399:A415"/>
    <mergeCell ref="A416:A426"/>
    <mergeCell ref="A427:A429"/>
    <mergeCell ref="A430:A432"/>
    <mergeCell ref="A433:A448"/>
    <mergeCell ref="A450:A468"/>
    <mergeCell ref="A470:A477"/>
    <mergeCell ref="A478:A479"/>
    <mergeCell ref="A480:A483"/>
    <mergeCell ref="A484:A501"/>
    <mergeCell ref="A502:A505"/>
    <mergeCell ref="A506:A507"/>
    <mergeCell ref="A510:A519"/>
    <mergeCell ref="A520:A525"/>
    <mergeCell ref="A526:A533"/>
    <mergeCell ref="A534:A536"/>
    <mergeCell ref="A538:A540"/>
    <mergeCell ref="A542:A555"/>
    <mergeCell ref="A556:A562"/>
    <mergeCell ref="A565:A577"/>
    <mergeCell ref="B183:B185"/>
    <mergeCell ref="C9:C11"/>
    <mergeCell ref="C12:C15"/>
    <mergeCell ref="C16:C22"/>
    <mergeCell ref="C24:C28"/>
    <mergeCell ref="C29:C35"/>
    <mergeCell ref="C117:C119"/>
    <mergeCell ref="C121:C122"/>
    <mergeCell ref="C124:C125"/>
    <mergeCell ref="C130:C131"/>
    <mergeCell ref="C138:C139"/>
    <mergeCell ref="C144:C146"/>
    <mergeCell ref="C183:C185"/>
    <mergeCell ref="E183:E185"/>
    <mergeCell ref="I121:I122"/>
    <mergeCell ref="I124:I125"/>
    <mergeCell ref="I130:I131"/>
    <mergeCell ref="J121:J122"/>
    <mergeCell ref="J124:J125"/>
    <mergeCell ref="J130:J131"/>
  </mergeCells>
  <dataValidations count="1">
    <dataValidation type="list" allowBlank="1" showInputMessage="1" showErrorMessage="1" sqref="E1 E6 E76 E108 E150 E151 F165 E284 E524 E525 E532 ID564 RZ564 ABV564 ALR564 AVN564 BFJ564 BPF564 BZB564 CIX564 CST564 DCP564 DML564 DWH564 EGD564 EPZ564 EZV564 FJR564 FTN564 GDJ564 GNF564 GXB564 HGX564 HQT564 IAP564 IKL564 IUH564 JED564 JNZ564 JXV564 KHR564 KRN564 LBJ564 LLF564 LVB564 MEX564 MOT564 MYP564 NIL564 NSH564 OCD564 OLZ564 OVV564 PFR564 PPN564 PZJ564 QJF564 QTB564 RCX564 RMT564 RWP564 SGL564 SQH564 TAD564 TJZ564 TTV564 UDR564 UNN564 UXJ564 VHF564 VRB564 WAX564 WKT564 WUP564 D570 E3:E5 E7:E75 E77:E107 E109:E115 E116:E149 E152:E164 E167:E189 E191:E192 E193:E199 E200:E247 E248:E263 E264:E273 E275:E283 E285:E382 E383:E461 E462:E523 E526:E531 E533:E535 E536:E561 E563:E1048576 ID538:ID540 RZ538:RZ540 ABV538:ABV540 ALR538:ALR540 AVN538:AVN540 BFJ538:BFJ540 BPF538:BPF540 BZB538:BZB540 CIX538:CIX540 CST538:CST540 DCP538:DCP540 DML538:DML540 DWH538:DWH540 EGD538:EGD540 EPZ538:EPZ540 EZV538:EZV540 FJR538:FJR540 FTN538:FTN540 GDJ538:GDJ540 GNF538:GNF540 GXB538:GXB540 HGX538:HGX540 HQT538:HQT540 IAP538:IAP540 IKL538:IKL540 IUH538:IUH540 JED538:JED540 JNZ538:JNZ540 JXV538:JXV540 KHR538:KHR540 KRN538:KRN540 LBJ538:LBJ540 LLF538:LLF540 LVB538:LVB540 MEX538:MEX540 MOT538:MOT540 MYP538:MYP540 NIL538:NIL540 NSH538:NSH540 OCD538:OCD540 OLZ538:OLZ540 OVV538:OVV540 PFR538:PFR540 PPN538:PPN540 PZJ538:PZJ540 QJF538:QJF540 QTB538:QTB540 RCX538:RCX540 RMT538:RMT540 RWP538:RWP540 SGL538:SGL540 SQH538:SQH540 TAD538:TAD540 TJZ538:TJZ540 TTV538:TTV540 UDR538:UDR540 UNN538:UNN540 UXJ538:UXJ540 VHF538:VHF540 VRB538:VRB540 WAX538:WAX540 WKT538:WKT540 WUP538:WUP540">
      <formula1>"新建,续建,谋划"</formula1>
    </dataValidation>
  </dataValidations>
  <pageMargins left="0.699305555555556" right="0.699305555555556" top="0.751388888888889" bottom="0.751388888888889" header="0.297916666666667" footer="0.297916666666667"/>
  <pageSetup paperSize="9"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7"/>
  <sheetViews>
    <sheetView zoomScale="70" zoomScaleNormal="70" workbookViewId="0">
      <pane ySplit="1" topLeftCell="A59" activePane="bottomLeft" state="frozen"/>
      <selection/>
      <selection pane="bottomLeft" activeCell="D66" sqref="D66"/>
    </sheetView>
  </sheetViews>
  <sheetFormatPr defaultColWidth="9.81666666666667" defaultRowHeight="13.5"/>
  <cols>
    <col min="1" max="1" width="3.5" style="560" customWidth="1"/>
    <col min="2" max="2" width="5.5" style="560" customWidth="1"/>
    <col min="3" max="3" width="19.5" style="560" customWidth="1"/>
    <col min="4" max="4" width="41.375" style="561" customWidth="1"/>
    <col min="5" max="5" width="5.625" style="560" customWidth="1"/>
    <col min="6" max="6" width="11.625" style="560" customWidth="1"/>
    <col min="7" max="7" width="9.375" style="560" customWidth="1"/>
    <col min="8" max="8" width="10.7583333333333" style="562" customWidth="1"/>
    <col min="9" max="9" width="14.5" style="560" customWidth="1"/>
    <col min="10" max="10" width="7.125" style="560" customWidth="1"/>
    <col min="11" max="11" width="12.875" style="560"/>
    <col min="12" max="32" width="9" style="560"/>
    <col min="33" max="16352" width="9.81666666666667" style="560"/>
    <col min="16353" max="16353" width="9" style="560"/>
    <col min="16362" max="16380" width="9" style="560"/>
  </cols>
  <sheetData>
    <row r="1" s="560" customFormat="1" ht="27" spans="1:10">
      <c r="A1" s="695" t="s">
        <v>0</v>
      </c>
      <c r="B1" s="695" t="s">
        <v>1</v>
      </c>
      <c r="C1" s="695" t="s">
        <v>2</v>
      </c>
      <c r="D1" s="696" t="s">
        <v>3</v>
      </c>
      <c r="E1" s="695" t="s">
        <v>4</v>
      </c>
      <c r="F1" s="695" t="s">
        <v>5</v>
      </c>
      <c r="G1" s="695" t="s">
        <v>6</v>
      </c>
      <c r="H1" s="697" t="s">
        <v>7</v>
      </c>
      <c r="I1" s="695" t="s">
        <v>8</v>
      </c>
      <c r="J1" s="695" t="s">
        <v>9</v>
      </c>
    </row>
    <row r="2" s="560" customFormat="1" spans="1:10">
      <c r="A2" s="696" t="s">
        <v>1840</v>
      </c>
      <c r="B2" s="696"/>
      <c r="C2" s="696"/>
      <c r="D2" s="696"/>
      <c r="E2" s="696"/>
      <c r="F2" s="696"/>
      <c r="G2" s="696"/>
      <c r="H2" s="696"/>
      <c r="I2" s="696"/>
      <c r="J2" s="696"/>
    </row>
    <row r="3" s="560" customFormat="1" spans="1:10">
      <c r="A3" s="696" t="str">
        <f>项目库统计汇总表0!A2</f>
        <v>一、畅行（合计项目161项，总投资907.98亿元；其中新建项目89项，总投资632.09亿元；续建项目32项，总投资141.36亿元；谋划项目40项，总投资134.46亿元。）</v>
      </c>
      <c r="B3" s="696"/>
      <c r="C3" s="696"/>
      <c r="D3" s="696"/>
      <c r="E3" s="696"/>
      <c r="F3" s="696"/>
      <c r="G3" s="696"/>
      <c r="H3" s="696"/>
      <c r="I3" s="696"/>
      <c r="J3" s="696"/>
    </row>
    <row r="4" s="560" customFormat="1" ht="67.5" spans="1:10">
      <c r="A4" s="698" t="s">
        <v>18</v>
      </c>
      <c r="B4" s="698">
        <f t="shared" ref="B4:B67" si="0">ROW()-3</f>
        <v>1</v>
      </c>
      <c r="C4" s="698" t="s">
        <v>19</v>
      </c>
      <c r="D4" s="699" t="s">
        <v>1238</v>
      </c>
      <c r="E4" s="698" t="s">
        <v>10</v>
      </c>
      <c r="F4" s="700">
        <v>1850000</v>
      </c>
      <c r="G4" s="700" t="s">
        <v>21</v>
      </c>
      <c r="H4" s="701" t="s">
        <v>21</v>
      </c>
      <c r="I4" s="698" t="s">
        <v>22</v>
      </c>
      <c r="J4" s="698" t="s">
        <v>23</v>
      </c>
    </row>
    <row r="5" s="560" customFormat="1" ht="27" spans="1:10">
      <c r="A5" s="698"/>
      <c r="B5" s="698">
        <f t="shared" si="0"/>
        <v>2</v>
      </c>
      <c r="C5" s="702" t="s">
        <v>26</v>
      </c>
      <c r="D5" s="703" t="s">
        <v>21</v>
      </c>
      <c r="E5" s="698" t="s">
        <v>11</v>
      </c>
      <c r="F5" s="704" t="s">
        <v>21</v>
      </c>
      <c r="G5" s="700" t="s">
        <v>21</v>
      </c>
      <c r="H5" s="701" t="s">
        <v>21</v>
      </c>
      <c r="I5" s="709" t="s">
        <v>21</v>
      </c>
      <c r="J5" s="698" t="s">
        <v>23</v>
      </c>
    </row>
    <row r="6" s="560" customFormat="1" ht="40.5" spans="1:10">
      <c r="A6" s="698"/>
      <c r="B6" s="698">
        <f t="shared" si="0"/>
        <v>3</v>
      </c>
      <c r="C6" s="698" t="s">
        <v>27</v>
      </c>
      <c r="D6" s="699" t="s">
        <v>1239</v>
      </c>
      <c r="E6" s="698" t="s">
        <v>11</v>
      </c>
      <c r="F6" s="700" t="s">
        <v>21</v>
      </c>
      <c r="G6" s="700" t="s">
        <v>21</v>
      </c>
      <c r="H6" s="701" t="s">
        <v>21</v>
      </c>
      <c r="I6" s="698" t="s">
        <v>22</v>
      </c>
      <c r="J6" s="698" t="s">
        <v>23</v>
      </c>
    </row>
    <row r="7" s="560" customFormat="1" ht="65.1" customHeight="1" spans="1:10">
      <c r="A7" s="698" t="s">
        <v>29</v>
      </c>
      <c r="B7" s="698">
        <f t="shared" si="0"/>
        <v>4</v>
      </c>
      <c r="C7" s="698" t="s">
        <v>30</v>
      </c>
      <c r="D7" s="699" t="s">
        <v>31</v>
      </c>
      <c r="E7" s="698" t="s">
        <v>10</v>
      </c>
      <c r="F7" s="705">
        <v>400000</v>
      </c>
      <c r="G7" s="705" t="s">
        <v>21</v>
      </c>
      <c r="H7" s="705" t="s">
        <v>21</v>
      </c>
      <c r="I7" s="698" t="s">
        <v>32</v>
      </c>
      <c r="J7" s="698" t="s">
        <v>33</v>
      </c>
    </row>
    <row r="8" s="560" customFormat="1" ht="40.5" spans="1:10">
      <c r="A8" s="698"/>
      <c r="B8" s="698">
        <f t="shared" si="0"/>
        <v>5</v>
      </c>
      <c r="C8" s="698" t="s">
        <v>35</v>
      </c>
      <c r="D8" s="699" t="s">
        <v>36</v>
      </c>
      <c r="E8" s="698" t="s">
        <v>10</v>
      </c>
      <c r="F8" s="706">
        <v>560000</v>
      </c>
      <c r="G8" s="698" t="s">
        <v>21</v>
      </c>
      <c r="H8" s="698" t="s">
        <v>21</v>
      </c>
      <c r="I8" s="698" t="s">
        <v>37</v>
      </c>
      <c r="J8" s="698" t="s">
        <v>38</v>
      </c>
    </row>
    <row r="9" s="560" customFormat="1" ht="54" spans="1:10">
      <c r="A9" s="698"/>
      <c r="B9" s="698">
        <f t="shared" si="0"/>
        <v>6</v>
      </c>
      <c r="C9" s="698" t="s">
        <v>39</v>
      </c>
      <c r="D9" s="699" t="s">
        <v>40</v>
      </c>
      <c r="E9" s="698" t="s">
        <v>10</v>
      </c>
      <c r="F9" s="707" t="s">
        <v>21</v>
      </c>
      <c r="G9" s="708" t="s">
        <v>41</v>
      </c>
      <c r="H9" s="708" t="s">
        <v>42</v>
      </c>
      <c r="I9" s="698" t="s">
        <v>1240</v>
      </c>
      <c r="J9" s="702" t="s">
        <v>44</v>
      </c>
    </row>
    <row r="10" s="560" customFormat="1" ht="27" spans="1:10">
      <c r="A10" s="698"/>
      <c r="B10" s="698">
        <f t="shared" si="0"/>
        <v>7</v>
      </c>
      <c r="C10" s="698"/>
      <c r="D10" s="699" t="s">
        <v>45</v>
      </c>
      <c r="E10" s="698" t="s">
        <v>10</v>
      </c>
      <c r="F10" s="707">
        <v>59675</v>
      </c>
      <c r="G10" s="706">
        <v>2021.1</v>
      </c>
      <c r="H10" s="698">
        <v>2023.12</v>
      </c>
      <c r="I10" s="698" t="s">
        <v>46</v>
      </c>
      <c r="J10" s="698" t="s">
        <v>47</v>
      </c>
    </row>
    <row r="11" s="560" customFormat="1" ht="27" spans="1:10">
      <c r="A11" s="698"/>
      <c r="B11" s="698">
        <f t="shared" si="0"/>
        <v>8</v>
      </c>
      <c r="C11" s="698"/>
      <c r="D11" s="699" t="s">
        <v>50</v>
      </c>
      <c r="E11" s="698" t="s">
        <v>10</v>
      </c>
      <c r="F11" s="707">
        <v>40000</v>
      </c>
      <c r="G11" s="708" t="s">
        <v>51</v>
      </c>
      <c r="H11" s="708" t="s">
        <v>52</v>
      </c>
      <c r="I11" s="698" t="s">
        <v>53</v>
      </c>
      <c r="J11" s="698" t="s">
        <v>54</v>
      </c>
    </row>
    <row r="12" s="560" customFormat="1" ht="27" spans="1:10">
      <c r="A12" s="698"/>
      <c r="B12" s="698">
        <f t="shared" si="0"/>
        <v>9</v>
      </c>
      <c r="C12" s="698" t="s">
        <v>55</v>
      </c>
      <c r="D12" s="699" t="s">
        <v>56</v>
      </c>
      <c r="E12" s="698" t="s">
        <v>10</v>
      </c>
      <c r="F12" s="707">
        <v>46000</v>
      </c>
      <c r="G12" s="708" t="s">
        <v>57</v>
      </c>
      <c r="H12" s="709">
        <v>2022.6</v>
      </c>
      <c r="I12" s="698" t="s">
        <v>58</v>
      </c>
      <c r="J12" s="698" t="s">
        <v>59</v>
      </c>
    </row>
    <row r="13" s="560" customFormat="1" ht="40.5" spans="1:10">
      <c r="A13" s="698"/>
      <c r="B13" s="698">
        <f t="shared" si="0"/>
        <v>10</v>
      </c>
      <c r="C13" s="698"/>
      <c r="D13" s="699" t="s">
        <v>60</v>
      </c>
      <c r="E13" s="698" t="s">
        <v>10</v>
      </c>
      <c r="F13" s="707">
        <v>6700</v>
      </c>
      <c r="G13" s="708" t="s">
        <v>61</v>
      </c>
      <c r="H13" s="708" t="s">
        <v>62</v>
      </c>
      <c r="I13" s="698" t="s">
        <v>1242</v>
      </c>
      <c r="J13" s="698" t="s">
        <v>54</v>
      </c>
    </row>
    <row r="14" s="560" customFormat="1" ht="27" spans="1:10">
      <c r="A14" s="698"/>
      <c r="B14" s="698">
        <f t="shared" si="0"/>
        <v>11</v>
      </c>
      <c r="C14" s="698"/>
      <c r="D14" s="699" t="s">
        <v>64</v>
      </c>
      <c r="E14" s="698" t="s">
        <v>10</v>
      </c>
      <c r="F14" s="707" t="s">
        <v>21</v>
      </c>
      <c r="G14" s="708" t="s">
        <v>65</v>
      </c>
      <c r="H14" s="708" t="s">
        <v>66</v>
      </c>
      <c r="I14" s="698" t="s">
        <v>53</v>
      </c>
      <c r="J14" s="698" t="s">
        <v>54</v>
      </c>
    </row>
    <row r="15" s="560" customFormat="1" ht="27" spans="1:10">
      <c r="A15" s="698"/>
      <c r="B15" s="698">
        <f t="shared" si="0"/>
        <v>12</v>
      </c>
      <c r="C15" s="698"/>
      <c r="D15" s="699" t="s">
        <v>67</v>
      </c>
      <c r="E15" s="698" t="s">
        <v>10</v>
      </c>
      <c r="F15" s="707">
        <v>15700</v>
      </c>
      <c r="G15" s="708" t="s">
        <v>68</v>
      </c>
      <c r="H15" s="708" t="s">
        <v>62</v>
      </c>
      <c r="I15" s="698" t="s">
        <v>1243</v>
      </c>
      <c r="J15" s="698" t="s">
        <v>54</v>
      </c>
    </row>
    <row r="16" s="560" customFormat="1" ht="40.5" spans="1:10">
      <c r="A16" s="698"/>
      <c r="B16" s="698">
        <f t="shared" si="0"/>
        <v>13</v>
      </c>
      <c r="C16" s="698" t="s">
        <v>70</v>
      </c>
      <c r="D16" s="699" t="s">
        <v>71</v>
      </c>
      <c r="E16" s="698" t="s">
        <v>10</v>
      </c>
      <c r="F16" s="707">
        <v>23000</v>
      </c>
      <c r="G16" s="708" t="s">
        <v>72</v>
      </c>
      <c r="H16" s="708" t="s">
        <v>66</v>
      </c>
      <c r="I16" s="698" t="s">
        <v>1244</v>
      </c>
      <c r="J16" s="698" t="s">
        <v>54</v>
      </c>
    </row>
    <row r="17" s="560" customFormat="1" ht="27" spans="1:10">
      <c r="A17" s="698"/>
      <c r="B17" s="698">
        <f t="shared" si="0"/>
        <v>14</v>
      </c>
      <c r="C17" s="698"/>
      <c r="D17" s="699" t="s">
        <v>80</v>
      </c>
      <c r="E17" s="698" t="s">
        <v>10</v>
      </c>
      <c r="F17" s="710" t="s">
        <v>21</v>
      </c>
      <c r="G17" s="710" t="s">
        <v>21</v>
      </c>
      <c r="H17" s="711" t="s">
        <v>21</v>
      </c>
      <c r="I17" s="698" t="s">
        <v>81</v>
      </c>
      <c r="J17" s="698" t="s">
        <v>23</v>
      </c>
    </row>
    <row r="18" s="560" customFormat="1" ht="27" spans="1:10">
      <c r="A18" s="698"/>
      <c r="B18" s="698">
        <f t="shared" si="0"/>
        <v>15</v>
      </c>
      <c r="C18" s="698"/>
      <c r="D18" s="699" t="s">
        <v>82</v>
      </c>
      <c r="E18" s="698" t="s">
        <v>10</v>
      </c>
      <c r="F18" s="707" t="s">
        <v>21</v>
      </c>
      <c r="G18" s="710" t="s">
        <v>21</v>
      </c>
      <c r="H18" s="711" t="s">
        <v>21</v>
      </c>
      <c r="I18" s="698" t="s">
        <v>83</v>
      </c>
      <c r="J18" s="698" t="s">
        <v>47</v>
      </c>
    </row>
    <row r="19" s="560" customFormat="1" ht="27" spans="1:10">
      <c r="A19" s="698"/>
      <c r="B19" s="698">
        <f t="shared" si="0"/>
        <v>16</v>
      </c>
      <c r="C19" s="698"/>
      <c r="D19" s="699" t="s">
        <v>84</v>
      </c>
      <c r="E19" s="698" t="s">
        <v>85</v>
      </c>
      <c r="F19" s="706">
        <v>94000</v>
      </c>
      <c r="G19" s="706">
        <v>2020.1</v>
      </c>
      <c r="H19" s="712" t="s">
        <v>1127</v>
      </c>
      <c r="I19" s="698" t="s">
        <v>87</v>
      </c>
      <c r="J19" s="698" t="s">
        <v>38</v>
      </c>
    </row>
    <row r="20" s="560" customFormat="1" ht="27" spans="1:10">
      <c r="A20" s="698"/>
      <c r="B20" s="698">
        <f t="shared" si="0"/>
        <v>17</v>
      </c>
      <c r="C20" s="698"/>
      <c r="D20" s="699" t="s">
        <v>88</v>
      </c>
      <c r="E20" s="698" t="s">
        <v>85</v>
      </c>
      <c r="F20" s="707">
        <v>34000</v>
      </c>
      <c r="G20" s="707">
        <v>2015.7</v>
      </c>
      <c r="H20" s="706">
        <v>2021.6</v>
      </c>
      <c r="I20" s="698" t="s">
        <v>89</v>
      </c>
      <c r="J20" s="698" t="s">
        <v>59</v>
      </c>
    </row>
    <row r="21" s="560" customFormat="1" ht="27" spans="1:10">
      <c r="A21" s="698"/>
      <c r="B21" s="698">
        <f t="shared" si="0"/>
        <v>18</v>
      </c>
      <c r="C21" s="698"/>
      <c r="D21" s="699" t="s">
        <v>90</v>
      </c>
      <c r="E21" s="698" t="s">
        <v>85</v>
      </c>
      <c r="F21" s="707">
        <v>97900</v>
      </c>
      <c r="G21" s="708" t="s">
        <v>91</v>
      </c>
      <c r="H21" s="708" t="s">
        <v>92</v>
      </c>
      <c r="I21" s="698" t="s">
        <v>93</v>
      </c>
      <c r="J21" s="698" t="s">
        <v>38</v>
      </c>
    </row>
    <row r="22" s="560" customFormat="1" ht="40.5" spans="1:10">
      <c r="A22" s="698"/>
      <c r="B22" s="698">
        <f t="shared" si="0"/>
        <v>19</v>
      </c>
      <c r="C22" s="698"/>
      <c r="D22" s="699" t="s">
        <v>95</v>
      </c>
      <c r="E22" s="698" t="s">
        <v>10</v>
      </c>
      <c r="F22" s="707">
        <v>100</v>
      </c>
      <c r="G22" s="710" t="s">
        <v>21</v>
      </c>
      <c r="H22" s="711" t="s">
        <v>21</v>
      </c>
      <c r="I22" s="698" t="s">
        <v>1246</v>
      </c>
      <c r="J22" s="698" t="s">
        <v>23</v>
      </c>
    </row>
    <row r="23" s="560" customFormat="1" ht="27" spans="1:10">
      <c r="A23" s="698"/>
      <c r="B23" s="698">
        <f t="shared" si="0"/>
        <v>20</v>
      </c>
      <c r="C23" s="698" t="s">
        <v>97</v>
      </c>
      <c r="D23" s="699" t="s">
        <v>98</v>
      </c>
      <c r="E23" s="698" t="s">
        <v>10</v>
      </c>
      <c r="F23" s="707">
        <v>35000</v>
      </c>
      <c r="G23" s="713">
        <v>2022</v>
      </c>
      <c r="H23" s="711" t="s">
        <v>99</v>
      </c>
      <c r="I23" s="698" t="s">
        <v>100</v>
      </c>
      <c r="J23" s="698" t="s">
        <v>47</v>
      </c>
    </row>
    <row r="24" s="560" customFormat="1" spans="1:10">
      <c r="A24" s="698"/>
      <c r="B24" s="698">
        <f t="shared" si="0"/>
        <v>21</v>
      </c>
      <c r="C24" s="698" t="s">
        <v>103</v>
      </c>
      <c r="D24" s="699" t="s">
        <v>107</v>
      </c>
      <c r="E24" s="698" t="s">
        <v>11</v>
      </c>
      <c r="F24" s="698" t="s">
        <v>21</v>
      </c>
      <c r="G24" s="698" t="s">
        <v>21</v>
      </c>
      <c r="H24" s="698" t="s">
        <v>21</v>
      </c>
      <c r="I24" s="698" t="s">
        <v>59</v>
      </c>
      <c r="J24" s="698" t="s">
        <v>59</v>
      </c>
    </row>
    <row r="25" s="560" customFormat="1" spans="1:10">
      <c r="A25" s="698"/>
      <c r="B25" s="698">
        <f t="shared" si="0"/>
        <v>22</v>
      </c>
      <c r="C25" s="698"/>
      <c r="D25" s="699" t="s">
        <v>108</v>
      </c>
      <c r="E25" s="698" t="s">
        <v>11</v>
      </c>
      <c r="F25" s="698" t="s">
        <v>21</v>
      </c>
      <c r="G25" s="698" t="s">
        <v>21</v>
      </c>
      <c r="H25" s="698" t="s">
        <v>21</v>
      </c>
      <c r="I25" s="698" t="s">
        <v>47</v>
      </c>
      <c r="J25" s="698" t="s">
        <v>47</v>
      </c>
    </row>
    <row r="26" s="560" customFormat="1" spans="1:10">
      <c r="A26" s="698"/>
      <c r="B26" s="698">
        <f t="shared" si="0"/>
        <v>23</v>
      </c>
      <c r="C26" s="698"/>
      <c r="D26" s="699" t="s">
        <v>113</v>
      </c>
      <c r="E26" s="698" t="s">
        <v>11</v>
      </c>
      <c r="F26" s="698" t="s">
        <v>21</v>
      </c>
      <c r="G26" s="698" t="s">
        <v>21</v>
      </c>
      <c r="H26" s="698" t="s">
        <v>21</v>
      </c>
      <c r="I26" s="698" t="s">
        <v>114</v>
      </c>
      <c r="J26" s="698" t="s">
        <v>23</v>
      </c>
    </row>
    <row r="27" s="560" customFormat="1" ht="27" spans="1:10">
      <c r="A27" s="698"/>
      <c r="B27" s="698">
        <f t="shared" si="0"/>
        <v>24</v>
      </c>
      <c r="C27" s="698"/>
      <c r="D27" s="699" t="s">
        <v>115</v>
      </c>
      <c r="E27" s="698" t="s">
        <v>85</v>
      </c>
      <c r="F27" s="698" t="s">
        <v>21</v>
      </c>
      <c r="G27" s="698" t="s">
        <v>21</v>
      </c>
      <c r="H27" s="698" t="s">
        <v>21</v>
      </c>
      <c r="I27" s="698" t="s">
        <v>116</v>
      </c>
      <c r="J27" s="698" t="s">
        <v>117</v>
      </c>
    </row>
    <row r="28" s="560" customFormat="1" ht="40.5" spans="1:10">
      <c r="A28" s="698"/>
      <c r="B28" s="698">
        <f t="shared" si="0"/>
        <v>25</v>
      </c>
      <c r="C28" s="698"/>
      <c r="D28" s="699" t="s">
        <v>118</v>
      </c>
      <c r="E28" s="698" t="s">
        <v>11</v>
      </c>
      <c r="F28" s="705" t="s">
        <v>21</v>
      </c>
      <c r="G28" s="705" t="s">
        <v>21</v>
      </c>
      <c r="H28" s="705" t="s">
        <v>21</v>
      </c>
      <c r="I28" s="698" t="s">
        <v>34</v>
      </c>
      <c r="J28" s="698" t="s">
        <v>34</v>
      </c>
    </row>
    <row r="29" s="560" customFormat="1" ht="27" spans="1:10">
      <c r="A29" s="698"/>
      <c r="B29" s="698">
        <f t="shared" si="0"/>
        <v>26</v>
      </c>
      <c r="C29" s="698" t="s">
        <v>119</v>
      </c>
      <c r="D29" s="699" t="s">
        <v>120</v>
      </c>
      <c r="E29" s="698" t="s">
        <v>11</v>
      </c>
      <c r="F29" s="698" t="s">
        <v>21</v>
      </c>
      <c r="G29" s="698" t="s">
        <v>21</v>
      </c>
      <c r="H29" s="698" t="s">
        <v>21</v>
      </c>
      <c r="I29" s="698" t="s">
        <v>121</v>
      </c>
      <c r="J29" s="698" t="s">
        <v>121</v>
      </c>
    </row>
    <row r="30" s="560" customFormat="1" spans="1:10">
      <c r="A30" s="698"/>
      <c r="B30" s="698">
        <f t="shared" si="0"/>
        <v>27</v>
      </c>
      <c r="C30" s="698"/>
      <c r="D30" s="699" t="s">
        <v>122</v>
      </c>
      <c r="E30" s="698" t="s">
        <v>11</v>
      </c>
      <c r="F30" s="698" t="s">
        <v>21</v>
      </c>
      <c r="G30" s="698" t="s">
        <v>21</v>
      </c>
      <c r="H30" s="698" t="s">
        <v>21</v>
      </c>
      <c r="I30" s="698" t="s">
        <v>114</v>
      </c>
      <c r="J30" s="698" t="s">
        <v>23</v>
      </c>
    </row>
    <row r="31" s="560" customFormat="1" spans="1:10">
      <c r="A31" s="698"/>
      <c r="B31" s="698">
        <f t="shared" si="0"/>
        <v>28</v>
      </c>
      <c r="C31" s="698"/>
      <c r="D31" s="699" t="s">
        <v>123</v>
      </c>
      <c r="E31" s="698" t="s">
        <v>10</v>
      </c>
      <c r="F31" s="698" t="s">
        <v>21</v>
      </c>
      <c r="G31" s="698" t="s">
        <v>21</v>
      </c>
      <c r="H31" s="698" t="s">
        <v>21</v>
      </c>
      <c r="I31" s="698" t="s">
        <v>121</v>
      </c>
      <c r="J31" s="698" t="s">
        <v>121</v>
      </c>
    </row>
    <row r="32" s="560" customFormat="1" ht="40.5" spans="1:10">
      <c r="A32" s="698"/>
      <c r="B32" s="698">
        <f t="shared" si="0"/>
        <v>29</v>
      </c>
      <c r="C32" s="698"/>
      <c r="D32" s="699" t="s">
        <v>124</v>
      </c>
      <c r="E32" s="698" t="s">
        <v>11</v>
      </c>
      <c r="F32" s="698" t="s">
        <v>21</v>
      </c>
      <c r="G32" s="698" t="s">
        <v>21</v>
      </c>
      <c r="H32" s="698" t="s">
        <v>21</v>
      </c>
      <c r="I32" s="698" t="s">
        <v>125</v>
      </c>
      <c r="J32" s="698" t="s">
        <v>125</v>
      </c>
    </row>
    <row r="33" s="560" customFormat="1" spans="1:10">
      <c r="A33" s="698"/>
      <c r="B33" s="698">
        <f t="shared" si="0"/>
        <v>30</v>
      </c>
      <c r="C33" s="698"/>
      <c r="D33" s="699" t="s">
        <v>126</v>
      </c>
      <c r="E33" s="698" t="s">
        <v>11</v>
      </c>
      <c r="F33" s="698" t="s">
        <v>21</v>
      </c>
      <c r="G33" s="698" t="s">
        <v>21</v>
      </c>
      <c r="H33" s="698" t="s">
        <v>21</v>
      </c>
      <c r="I33" s="698" t="s">
        <v>54</v>
      </c>
      <c r="J33" s="698" t="s">
        <v>54</v>
      </c>
    </row>
    <row r="34" s="560" customFormat="1" spans="1:10">
      <c r="A34" s="698"/>
      <c r="B34" s="698">
        <f t="shared" si="0"/>
        <v>31</v>
      </c>
      <c r="C34" s="698"/>
      <c r="D34" s="699" t="s">
        <v>127</v>
      </c>
      <c r="E34" s="698" t="s">
        <v>11</v>
      </c>
      <c r="F34" s="698" t="s">
        <v>21</v>
      </c>
      <c r="G34" s="698" t="s">
        <v>21</v>
      </c>
      <c r="H34" s="698" t="s">
        <v>21</v>
      </c>
      <c r="I34" s="698" t="s">
        <v>54</v>
      </c>
      <c r="J34" s="698" t="s">
        <v>54</v>
      </c>
    </row>
    <row r="35" s="560" customFormat="1" ht="27" spans="1:10">
      <c r="A35" s="698"/>
      <c r="B35" s="698">
        <f t="shared" si="0"/>
        <v>32</v>
      </c>
      <c r="C35" s="698"/>
      <c r="D35" s="699" t="s">
        <v>128</v>
      </c>
      <c r="E35" s="698" t="s">
        <v>11</v>
      </c>
      <c r="F35" s="698" t="s">
        <v>21</v>
      </c>
      <c r="G35" s="698" t="s">
        <v>21</v>
      </c>
      <c r="H35" s="698" t="s">
        <v>21</v>
      </c>
      <c r="I35" s="698" t="s">
        <v>54</v>
      </c>
      <c r="J35" s="698" t="s">
        <v>54</v>
      </c>
    </row>
    <row r="36" s="560" customFormat="1" ht="40.5" spans="1:10">
      <c r="A36" s="698"/>
      <c r="B36" s="698">
        <f t="shared" si="0"/>
        <v>33</v>
      </c>
      <c r="C36" s="698" t="s">
        <v>129</v>
      </c>
      <c r="D36" s="699" t="s">
        <v>130</v>
      </c>
      <c r="E36" s="698" t="s">
        <v>10</v>
      </c>
      <c r="F36" s="706">
        <v>5400</v>
      </c>
      <c r="G36" s="714">
        <v>2021.6</v>
      </c>
      <c r="H36" s="711" t="s">
        <v>1250</v>
      </c>
      <c r="I36" s="698" t="s">
        <v>34</v>
      </c>
      <c r="J36" s="698" t="s">
        <v>34</v>
      </c>
    </row>
    <row r="37" s="560" customFormat="1" ht="27" spans="1:10">
      <c r="A37" s="698"/>
      <c r="B37" s="698">
        <f t="shared" si="0"/>
        <v>34</v>
      </c>
      <c r="C37" s="698" t="s">
        <v>131</v>
      </c>
      <c r="D37" s="699" t="s">
        <v>132</v>
      </c>
      <c r="E37" s="698" t="s">
        <v>11</v>
      </c>
      <c r="F37" s="700">
        <v>250000</v>
      </c>
      <c r="G37" s="700" t="s">
        <v>21</v>
      </c>
      <c r="H37" s="701" t="s">
        <v>21</v>
      </c>
      <c r="I37" s="698" t="s">
        <v>133</v>
      </c>
      <c r="J37" s="698" t="s">
        <v>134</v>
      </c>
    </row>
    <row r="38" s="560" customFormat="1" ht="40.5" spans="1:10">
      <c r="A38" s="698"/>
      <c r="B38" s="698">
        <f t="shared" si="0"/>
        <v>35</v>
      </c>
      <c r="C38" s="698" t="s">
        <v>135</v>
      </c>
      <c r="D38" s="699" t="s">
        <v>136</v>
      </c>
      <c r="E38" s="698" t="s">
        <v>10</v>
      </c>
      <c r="F38" s="706">
        <v>226116</v>
      </c>
      <c r="G38" s="698">
        <v>2020.12</v>
      </c>
      <c r="H38" s="698">
        <v>2022.8</v>
      </c>
      <c r="I38" s="698" t="s">
        <v>137</v>
      </c>
      <c r="J38" s="698" t="s">
        <v>121</v>
      </c>
    </row>
    <row r="39" s="560" customFormat="1" ht="40.5" spans="1:10">
      <c r="A39" s="698"/>
      <c r="B39" s="698">
        <f t="shared" si="0"/>
        <v>36</v>
      </c>
      <c r="C39" s="698" t="s">
        <v>138</v>
      </c>
      <c r="D39" s="699" t="s">
        <v>139</v>
      </c>
      <c r="E39" s="698" t="s">
        <v>10</v>
      </c>
      <c r="F39" s="706">
        <v>214303.62</v>
      </c>
      <c r="G39" s="698">
        <v>2020.12</v>
      </c>
      <c r="H39" s="698">
        <v>2022.8</v>
      </c>
      <c r="I39" s="698" t="s">
        <v>137</v>
      </c>
      <c r="J39" s="698" t="s">
        <v>121</v>
      </c>
    </row>
    <row r="40" s="560" customFormat="1" ht="54" spans="1:10">
      <c r="A40" s="698"/>
      <c r="B40" s="698">
        <f t="shared" si="0"/>
        <v>37</v>
      </c>
      <c r="C40" s="698" t="s">
        <v>140</v>
      </c>
      <c r="D40" s="699" t="s">
        <v>141</v>
      </c>
      <c r="E40" s="698" t="s">
        <v>10</v>
      </c>
      <c r="F40" s="706">
        <v>144310</v>
      </c>
      <c r="G40" s="698">
        <v>2020.12</v>
      </c>
      <c r="H40" s="698">
        <v>2022.8</v>
      </c>
      <c r="I40" s="698" t="s">
        <v>137</v>
      </c>
      <c r="J40" s="698" t="s">
        <v>121</v>
      </c>
    </row>
    <row r="41" s="560" customFormat="1" ht="40.5" spans="1:10">
      <c r="A41" s="698"/>
      <c r="B41" s="698">
        <f t="shared" si="0"/>
        <v>38</v>
      </c>
      <c r="C41" s="698" t="s">
        <v>142</v>
      </c>
      <c r="D41" s="699" t="s">
        <v>143</v>
      </c>
      <c r="E41" s="698" t="s">
        <v>11</v>
      </c>
      <c r="F41" s="705">
        <v>200000</v>
      </c>
      <c r="G41" s="698" t="s">
        <v>21</v>
      </c>
      <c r="H41" s="698" t="s">
        <v>21</v>
      </c>
      <c r="I41" s="698" t="s">
        <v>21</v>
      </c>
      <c r="J41" s="698" t="s">
        <v>144</v>
      </c>
    </row>
    <row r="42" s="560" customFormat="1" ht="40.5" spans="1:10">
      <c r="A42" s="698"/>
      <c r="B42" s="698">
        <f t="shared" si="0"/>
        <v>39</v>
      </c>
      <c r="C42" s="698" t="s">
        <v>146</v>
      </c>
      <c r="D42" s="699" t="s">
        <v>21</v>
      </c>
      <c r="E42" s="698" t="s">
        <v>11</v>
      </c>
      <c r="F42" s="698" t="s">
        <v>21</v>
      </c>
      <c r="G42" s="698" t="s">
        <v>21</v>
      </c>
      <c r="H42" s="698" t="s">
        <v>21</v>
      </c>
      <c r="I42" s="698" t="s">
        <v>21</v>
      </c>
      <c r="J42" s="698" t="s">
        <v>144</v>
      </c>
    </row>
    <row r="43" s="560" customFormat="1" ht="27" spans="1:10">
      <c r="A43" s="698"/>
      <c r="B43" s="698">
        <f t="shared" si="0"/>
        <v>40</v>
      </c>
      <c r="C43" s="698" t="s">
        <v>147</v>
      </c>
      <c r="D43" s="699" t="s">
        <v>148</v>
      </c>
      <c r="E43" s="698" t="s">
        <v>10</v>
      </c>
      <c r="F43" s="707">
        <v>27247</v>
      </c>
      <c r="G43" s="698">
        <v>2021.1</v>
      </c>
      <c r="H43" s="698">
        <v>2022.12</v>
      </c>
      <c r="I43" s="698" t="s">
        <v>149</v>
      </c>
      <c r="J43" s="698" t="s">
        <v>34</v>
      </c>
    </row>
    <row r="44" s="560" customFormat="1" ht="27" spans="1:10">
      <c r="A44" s="698" t="s">
        <v>150</v>
      </c>
      <c r="B44" s="698">
        <f t="shared" si="0"/>
        <v>41</v>
      </c>
      <c r="C44" s="698" t="s">
        <v>151</v>
      </c>
      <c r="D44" s="699" t="s">
        <v>152</v>
      </c>
      <c r="E44" s="698" t="s">
        <v>11</v>
      </c>
      <c r="F44" s="704">
        <v>25400</v>
      </c>
      <c r="G44" s="714" t="s">
        <v>21</v>
      </c>
      <c r="H44" s="711" t="s">
        <v>21</v>
      </c>
      <c r="I44" s="715" t="s">
        <v>153</v>
      </c>
      <c r="J44" s="698" t="s">
        <v>1251</v>
      </c>
    </row>
    <row r="45" s="560" customFormat="1" ht="27" spans="1:10">
      <c r="A45" s="698"/>
      <c r="B45" s="698">
        <f t="shared" si="0"/>
        <v>42</v>
      </c>
      <c r="C45" s="698" t="s">
        <v>154</v>
      </c>
      <c r="D45" s="699" t="s">
        <v>155</v>
      </c>
      <c r="E45" s="698" t="s">
        <v>11</v>
      </c>
      <c r="F45" s="702">
        <v>220500</v>
      </c>
      <c r="G45" s="714" t="s">
        <v>21</v>
      </c>
      <c r="H45" s="711" t="s">
        <v>21</v>
      </c>
      <c r="I45" s="715" t="s">
        <v>153</v>
      </c>
      <c r="J45" s="698" t="s">
        <v>1253</v>
      </c>
    </row>
    <row r="46" s="560" customFormat="1" ht="27" spans="1:10">
      <c r="A46" s="698"/>
      <c r="B46" s="698">
        <f t="shared" si="0"/>
        <v>43</v>
      </c>
      <c r="C46" s="698" t="s">
        <v>157</v>
      </c>
      <c r="D46" s="699" t="s">
        <v>158</v>
      </c>
      <c r="E46" s="698" t="s">
        <v>11</v>
      </c>
      <c r="F46" s="705">
        <v>402000</v>
      </c>
      <c r="G46" s="698" t="s">
        <v>21</v>
      </c>
      <c r="H46" s="698" t="s">
        <v>21</v>
      </c>
      <c r="I46" s="705" t="s">
        <v>153</v>
      </c>
      <c r="J46" s="698" t="s">
        <v>156</v>
      </c>
    </row>
    <row r="47" s="560" customFormat="1" ht="27" spans="1:10">
      <c r="A47" s="698"/>
      <c r="B47" s="698">
        <f t="shared" si="0"/>
        <v>44</v>
      </c>
      <c r="C47" s="698" t="s">
        <v>159</v>
      </c>
      <c r="D47" s="699" t="s">
        <v>160</v>
      </c>
      <c r="E47" s="698" t="s">
        <v>10</v>
      </c>
      <c r="F47" s="698">
        <v>45900</v>
      </c>
      <c r="G47" s="698">
        <v>2021</v>
      </c>
      <c r="H47" s="698">
        <v>2023</v>
      </c>
      <c r="I47" s="716" t="s">
        <v>161</v>
      </c>
      <c r="J47" s="698" t="s">
        <v>47</v>
      </c>
    </row>
    <row r="48" s="560" customFormat="1" ht="27" spans="1:10">
      <c r="A48" s="698"/>
      <c r="B48" s="698">
        <f t="shared" si="0"/>
        <v>45</v>
      </c>
      <c r="C48" s="698" t="s">
        <v>163</v>
      </c>
      <c r="D48" s="699" t="s">
        <v>164</v>
      </c>
      <c r="E48" s="698" t="s">
        <v>10</v>
      </c>
      <c r="F48" s="698">
        <v>15757</v>
      </c>
      <c r="G48" s="698">
        <v>2022</v>
      </c>
      <c r="H48" s="698">
        <v>2024</v>
      </c>
      <c r="I48" s="716" t="s">
        <v>219</v>
      </c>
      <c r="J48" s="698" t="s">
        <v>110</v>
      </c>
    </row>
    <row r="49" s="560" customFormat="1" ht="27" spans="1:10">
      <c r="A49" s="698"/>
      <c r="B49" s="698">
        <f t="shared" si="0"/>
        <v>46</v>
      </c>
      <c r="C49" s="698" t="s">
        <v>168</v>
      </c>
      <c r="D49" s="699" t="s">
        <v>169</v>
      </c>
      <c r="E49" s="698" t="s">
        <v>10</v>
      </c>
      <c r="F49" s="707">
        <v>28000</v>
      </c>
      <c r="G49" s="709">
        <v>2020.12</v>
      </c>
      <c r="H49" s="709">
        <v>2022.12</v>
      </c>
      <c r="I49" s="698" t="s">
        <v>170</v>
      </c>
      <c r="J49" s="698" t="s">
        <v>47</v>
      </c>
    </row>
    <row r="50" s="560" customFormat="1" ht="54" spans="1:10">
      <c r="A50" s="698"/>
      <c r="B50" s="698">
        <f t="shared" si="0"/>
        <v>47</v>
      </c>
      <c r="C50" s="698" t="s">
        <v>1171</v>
      </c>
      <c r="D50" s="699" t="s">
        <v>1172</v>
      </c>
      <c r="E50" s="698" t="s">
        <v>10</v>
      </c>
      <c r="F50" s="705">
        <v>72800</v>
      </c>
      <c r="G50" s="698">
        <v>2021</v>
      </c>
      <c r="H50" s="698">
        <v>2023</v>
      </c>
      <c r="I50" s="698" t="s">
        <v>1173</v>
      </c>
      <c r="J50" s="698" t="s">
        <v>1254</v>
      </c>
    </row>
    <row r="51" s="560" customFormat="1" spans="1:10">
      <c r="A51" s="698"/>
      <c r="B51" s="698">
        <f t="shared" si="0"/>
        <v>48</v>
      </c>
      <c r="C51" s="698" t="s">
        <v>171</v>
      </c>
      <c r="D51" s="699" t="s">
        <v>172</v>
      </c>
      <c r="E51" s="698" t="s">
        <v>11</v>
      </c>
      <c r="F51" s="698" t="s">
        <v>21</v>
      </c>
      <c r="G51" s="698" t="s">
        <v>21</v>
      </c>
      <c r="H51" s="698" t="s">
        <v>21</v>
      </c>
      <c r="I51" s="698" t="s">
        <v>21</v>
      </c>
      <c r="J51" s="698" t="s">
        <v>47</v>
      </c>
    </row>
    <row r="52" s="560" customFormat="1" spans="1:10">
      <c r="A52" s="698"/>
      <c r="B52" s="698">
        <f t="shared" si="0"/>
        <v>49</v>
      </c>
      <c r="C52" s="698" t="s">
        <v>175</v>
      </c>
      <c r="D52" s="699" t="s">
        <v>176</v>
      </c>
      <c r="E52" s="698" t="s">
        <v>11</v>
      </c>
      <c r="F52" s="698" t="s">
        <v>21</v>
      </c>
      <c r="G52" s="698" t="s">
        <v>21</v>
      </c>
      <c r="H52" s="698" t="s">
        <v>21</v>
      </c>
      <c r="I52" s="698" t="s">
        <v>21</v>
      </c>
      <c r="J52" s="698" t="s">
        <v>59</v>
      </c>
    </row>
    <row r="53" s="560" customFormat="1" spans="1:10">
      <c r="A53" s="698"/>
      <c r="B53" s="698">
        <f t="shared" si="0"/>
        <v>50</v>
      </c>
      <c r="C53" s="698" t="s">
        <v>180</v>
      </c>
      <c r="D53" s="699" t="s">
        <v>181</v>
      </c>
      <c r="E53" s="698" t="s">
        <v>10</v>
      </c>
      <c r="F53" s="698" t="s">
        <v>21</v>
      </c>
      <c r="G53" s="698" t="s">
        <v>21</v>
      </c>
      <c r="H53" s="698" t="s">
        <v>21</v>
      </c>
      <c r="I53" s="698" t="s">
        <v>21</v>
      </c>
      <c r="J53" s="698" t="s">
        <v>59</v>
      </c>
    </row>
    <row r="54" s="560" customFormat="1" ht="26.25" customHeight="1" spans="1:10">
      <c r="A54" s="698"/>
      <c r="B54" s="698">
        <f t="shared" si="0"/>
        <v>51</v>
      </c>
      <c r="C54" s="698" t="s">
        <v>336</v>
      </c>
      <c r="D54" s="699" t="s">
        <v>1174</v>
      </c>
      <c r="E54" s="698" t="s">
        <v>10</v>
      </c>
      <c r="F54" s="705">
        <v>49000</v>
      </c>
      <c r="G54" s="698">
        <v>2021</v>
      </c>
      <c r="H54" s="698">
        <v>2023</v>
      </c>
      <c r="I54" s="715" t="s">
        <v>1175</v>
      </c>
      <c r="J54" s="698" t="s">
        <v>59</v>
      </c>
    </row>
    <row r="55" s="560" customFormat="1" ht="27" spans="1:10">
      <c r="A55" s="698"/>
      <c r="B55" s="698">
        <f t="shared" si="0"/>
        <v>52</v>
      </c>
      <c r="C55" s="698" t="s">
        <v>295</v>
      </c>
      <c r="D55" s="699" t="s">
        <v>296</v>
      </c>
      <c r="E55" s="698" t="s">
        <v>11</v>
      </c>
      <c r="F55" s="706" t="s">
        <v>21</v>
      </c>
      <c r="G55" s="698">
        <v>2021</v>
      </c>
      <c r="H55" s="698">
        <v>2023</v>
      </c>
      <c r="I55" s="698" t="s">
        <v>297</v>
      </c>
      <c r="J55" s="709" t="s">
        <v>47</v>
      </c>
    </row>
    <row r="56" s="560" customFormat="1" ht="27" spans="1:10">
      <c r="A56" s="698"/>
      <c r="B56" s="698">
        <f t="shared" si="0"/>
        <v>53</v>
      </c>
      <c r="C56" s="698" t="s">
        <v>298</v>
      </c>
      <c r="D56" s="699" t="s">
        <v>299</v>
      </c>
      <c r="E56" s="698" t="s">
        <v>11</v>
      </c>
      <c r="F56" s="706" t="s">
        <v>21</v>
      </c>
      <c r="G56" s="698">
        <v>2022</v>
      </c>
      <c r="H56" s="698">
        <v>2024</v>
      </c>
      <c r="I56" s="698" t="s">
        <v>300</v>
      </c>
      <c r="J56" s="709" t="s">
        <v>59</v>
      </c>
    </row>
    <row r="57" s="560" customFormat="1" ht="27" spans="1:10">
      <c r="A57" s="698"/>
      <c r="B57" s="698">
        <f t="shared" si="0"/>
        <v>54</v>
      </c>
      <c r="C57" s="698" t="s">
        <v>302</v>
      </c>
      <c r="D57" s="699" t="s">
        <v>303</v>
      </c>
      <c r="E57" s="698" t="s">
        <v>11</v>
      </c>
      <c r="F57" s="706" t="s">
        <v>21</v>
      </c>
      <c r="G57" s="698">
        <v>2022</v>
      </c>
      <c r="H57" s="698">
        <v>2024</v>
      </c>
      <c r="I57" s="698" t="s">
        <v>300</v>
      </c>
      <c r="J57" s="709" t="s">
        <v>59</v>
      </c>
    </row>
    <row r="58" s="560" customFormat="1" ht="27" spans="1:10">
      <c r="A58" s="698"/>
      <c r="B58" s="698">
        <f t="shared" si="0"/>
        <v>55</v>
      </c>
      <c r="C58" s="698" t="s">
        <v>304</v>
      </c>
      <c r="D58" s="699" t="s">
        <v>299</v>
      </c>
      <c r="E58" s="698" t="s">
        <v>11</v>
      </c>
      <c r="F58" s="706" t="s">
        <v>21</v>
      </c>
      <c r="G58" s="698">
        <v>2022</v>
      </c>
      <c r="H58" s="698">
        <v>2024</v>
      </c>
      <c r="I58" s="698" t="s">
        <v>300</v>
      </c>
      <c r="J58" s="709" t="s">
        <v>59</v>
      </c>
    </row>
    <row r="59" s="560" customFormat="1" ht="27" spans="1:10">
      <c r="A59" s="698"/>
      <c r="B59" s="698">
        <f t="shared" si="0"/>
        <v>56</v>
      </c>
      <c r="C59" s="698" t="s">
        <v>307</v>
      </c>
      <c r="D59" s="699" t="s">
        <v>308</v>
      </c>
      <c r="E59" s="698" t="s">
        <v>11</v>
      </c>
      <c r="F59" s="706" t="s">
        <v>21</v>
      </c>
      <c r="G59" s="698">
        <v>2022</v>
      </c>
      <c r="H59" s="698">
        <v>2024</v>
      </c>
      <c r="I59" s="698" t="s">
        <v>300</v>
      </c>
      <c r="J59" s="709" t="s">
        <v>59</v>
      </c>
    </row>
    <row r="60" s="560" customFormat="1" ht="27" spans="1:10">
      <c r="A60" s="698"/>
      <c r="B60" s="698">
        <f t="shared" si="0"/>
        <v>57</v>
      </c>
      <c r="C60" s="698" t="s">
        <v>309</v>
      </c>
      <c r="D60" s="699" t="s">
        <v>325</v>
      </c>
      <c r="E60" s="698" t="s">
        <v>11</v>
      </c>
      <c r="F60" s="706" t="s">
        <v>21</v>
      </c>
      <c r="G60" s="698">
        <v>2021</v>
      </c>
      <c r="H60" s="698">
        <v>2023</v>
      </c>
      <c r="I60" s="698" t="s">
        <v>311</v>
      </c>
      <c r="J60" s="709" t="s">
        <v>59</v>
      </c>
    </row>
    <row r="61" s="560" customFormat="1" ht="40.5" spans="1:10">
      <c r="A61" s="698"/>
      <c r="B61" s="698">
        <f t="shared" si="0"/>
        <v>58</v>
      </c>
      <c r="C61" s="698" t="s">
        <v>1255</v>
      </c>
      <c r="D61" s="699" t="s">
        <v>1256</v>
      </c>
      <c r="E61" s="698" t="s">
        <v>85</v>
      </c>
      <c r="F61" s="706">
        <v>6060.77</v>
      </c>
      <c r="G61" s="709">
        <v>2020</v>
      </c>
      <c r="H61" s="709">
        <v>2021</v>
      </c>
      <c r="I61" s="709" t="s">
        <v>464</v>
      </c>
      <c r="J61" s="709" t="s">
        <v>47</v>
      </c>
    </row>
    <row r="62" s="560" customFormat="1" ht="27" spans="1:10">
      <c r="A62" s="698"/>
      <c r="B62" s="698">
        <f t="shared" si="0"/>
        <v>59</v>
      </c>
      <c r="C62" s="698" t="s">
        <v>313</v>
      </c>
      <c r="D62" s="699" t="s">
        <v>314</v>
      </c>
      <c r="E62" s="698" t="s">
        <v>11</v>
      </c>
      <c r="F62" s="706" t="s">
        <v>21</v>
      </c>
      <c r="G62" s="698">
        <v>2021</v>
      </c>
      <c r="H62" s="698">
        <v>2023</v>
      </c>
      <c r="I62" s="698" t="s">
        <v>47</v>
      </c>
      <c r="J62" s="698" t="s">
        <v>47</v>
      </c>
    </row>
    <row r="63" s="560" customFormat="1" spans="1:10">
      <c r="A63" s="698"/>
      <c r="B63" s="698">
        <f t="shared" si="0"/>
        <v>60</v>
      </c>
      <c r="C63" s="698" t="s">
        <v>326</v>
      </c>
      <c r="D63" s="699" t="s">
        <v>327</v>
      </c>
      <c r="E63" s="698" t="s">
        <v>11</v>
      </c>
      <c r="F63" s="706" t="s">
        <v>21</v>
      </c>
      <c r="G63" s="706" t="s">
        <v>21</v>
      </c>
      <c r="H63" s="706" t="s">
        <v>21</v>
      </c>
      <c r="I63" s="706" t="s">
        <v>21</v>
      </c>
      <c r="J63" s="698" t="s">
        <v>59</v>
      </c>
    </row>
    <row r="64" s="560" customFormat="1" ht="27" spans="1:10">
      <c r="A64" s="698"/>
      <c r="B64" s="698">
        <f t="shared" si="0"/>
        <v>61</v>
      </c>
      <c r="C64" s="698" t="s">
        <v>330</v>
      </c>
      <c r="D64" s="699" t="s">
        <v>331</v>
      </c>
      <c r="E64" s="698" t="s">
        <v>11</v>
      </c>
      <c r="F64" s="706" t="s">
        <v>21</v>
      </c>
      <c r="G64" s="706" t="s">
        <v>21</v>
      </c>
      <c r="H64" s="706" t="s">
        <v>21</v>
      </c>
      <c r="I64" s="706" t="s">
        <v>21</v>
      </c>
      <c r="J64" s="698" t="s">
        <v>47</v>
      </c>
    </row>
    <row r="65" s="558" customFormat="1" ht="40.5" spans="1:10">
      <c r="A65" s="698"/>
      <c r="B65" s="698">
        <f t="shared" si="0"/>
        <v>62</v>
      </c>
      <c r="C65" s="698" t="s">
        <v>1257</v>
      </c>
      <c r="D65" s="699" t="s">
        <v>1258</v>
      </c>
      <c r="E65" s="698" t="s">
        <v>10</v>
      </c>
      <c r="F65" s="698">
        <v>18970</v>
      </c>
      <c r="G65" s="698">
        <v>2021</v>
      </c>
      <c r="H65" s="698">
        <v>2023</v>
      </c>
      <c r="I65" s="698" t="s">
        <v>464</v>
      </c>
      <c r="J65" s="698" t="s">
        <v>1259</v>
      </c>
    </row>
    <row r="66" s="558" customFormat="1" ht="27" spans="1:10">
      <c r="A66" s="698"/>
      <c r="B66" s="698">
        <f t="shared" si="0"/>
        <v>63</v>
      </c>
      <c r="C66" s="698" t="s">
        <v>1260</v>
      </c>
      <c r="D66" s="699" t="s">
        <v>1261</v>
      </c>
      <c r="E66" s="698" t="s">
        <v>11</v>
      </c>
      <c r="F66" s="698">
        <v>7171.49</v>
      </c>
      <c r="G66" s="451">
        <v>2021</v>
      </c>
      <c r="H66" s="698">
        <v>2022</v>
      </c>
      <c r="I66" s="698" t="s">
        <v>464</v>
      </c>
      <c r="J66" s="698" t="s">
        <v>47</v>
      </c>
    </row>
    <row r="67" s="560" customFormat="1" ht="27" spans="1:10">
      <c r="A67" s="698"/>
      <c r="B67" s="698">
        <f t="shared" si="0"/>
        <v>64</v>
      </c>
      <c r="C67" s="717" t="s">
        <v>182</v>
      </c>
      <c r="D67" s="718" t="s">
        <v>1262</v>
      </c>
      <c r="E67" s="698" t="s">
        <v>85</v>
      </c>
      <c r="F67" s="706">
        <v>396346</v>
      </c>
      <c r="G67" s="698">
        <v>2019.8</v>
      </c>
      <c r="H67" s="698">
        <v>2021.12</v>
      </c>
      <c r="I67" s="698" t="s">
        <v>137</v>
      </c>
      <c r="J67" s="698" t="s">
        <v>121</v>
      </c>
    </row>
    <row r="68" s="560" customFormat="1" ht="40.5" spans="1:10">
      <c r="A68" s="698"/>
      <c r="B68" s="698">
        <f t="shared" ref="B68:B131" si="1">ROW()-3</f>
        <v>65</v>
      </c>
      <c r="C68" s="717" t="s">
        <v>184</v>
      </c>
      <c r="D68" s="718" t="s">
        <v>1263</v>
      </c>
      <c r="E68" s="698" t="s">
        <v>85</v>
      </c>
      <c r="F68" s="706">
        <v>127300</v>
      </c>
      <c r="G68" s="698">
        <v>2018.9</v>
      </c>
      <c r="H68" s="698">
        <v>2021.12</v>
      </c>
      <c r="I68" s="698" t="s">
        <v>137</v>
      </c>
      <c r="J68" s="698" t="s">
        <v>121</v>
      </c>
    </row>
    <row r="69" s="560" customFormat="1" ht="40.5" spans="1:10">
      <c r="A69" s="698"/>
      <c r="B69" s="698">
        <f t="shared" si="1"/>
        <v>66</v>
      </c>
      <c r="C69" s="698" t="s">
        <v>186</v>
      </c>
      <c r="D69" s="699" t="s">
        <v>187</v>
      </c>
      <c r="E69" s="698" t="s">
        <v>10</v>
      </c>
      <c r="F69" s="706">
        <v>126449</v>
      </c>
      <c r="G69" s="698">
        <v>2020.12</v>
      </c>
      <c r="H69" s="698">
        <v>2022.12</v>
      </c>
      <c r="I69" s="698" t="s">
        <v>137</v>
      </c>
      <c r="J69" s="698" t="s">
        <v>121</v>
      </c>
    </row>
    <row r="70" s="560" customFormat="1" ht="40.5" spans="1:10">
      <c r="A70" s="698"/>
      <c r="B70" s="698">
        <f t="shared" si="1"/>
        <v>67</v>
      </c>
      <c r="C70" s="717" t="s">
        <v>188</v>
      </c>
      <c r="D70" s="718" t="s">
        <v>189</v>
      </c>
      <c r="E70" s="698" t="s">
        <v>85</v>
      </c>
      <c r="F70" s="706">
        <v>80500</v>
      </c>
      <c r="G70" s="698">
        <v>2018.9</v>
      </c>
      <c r="H70" s="698">
        <v>2021.6</v>
      </c>
      <c r="I70" s="698" t="s">
        <v>137</v>
      </c>
      <c r="J70" s="698" t="s">
        <v>121</v>
      </c>
    </row>
    <row r="71" s="560" customFormat="1" ht="27" spans="1:10">
      <c r="A71" s="698"/>
      <c r="B71" s="698">
        <f t="shared" si="1"/>
        <v>68</v>
      </c>
      <c r="C71" s="698" t="s">
        <v>190</v>
      </c>
      <c r="D71" s="699" t="s">
        <v>191</v>
      </c>
      <c r="E71" s="698" t="s">
        <v>85</v>
      </c>
      <c r="F71" s="706">
        <v>49514</v>
      </c>
      <c r="G71" s="698" t="s">
        <v>192</v>
      </c>
      <c r="H71" s="698" t="s">
        <v>193</v>
      </c>
      <c r="I71" s="698" t="s">
        <v>137</v>
      </c>
      <c r="J71" s="698" t="s">
        <v>121</v>
      </c>
    </row>
    <row r="72" s="560" customFormat="1" ht="27" spans="1:10">
      <c r="A72" s="698"/>
      <c r="B72" s="698">
        <f t="shared" si="1"/>
        <v>69</v>
      </c>
      <c r="C72" s="717" t="s">
        <v>194</v>
      </c>
      <c r="D72" s="718" t="s">
        <v>195</v>
      </c>
      <c r="E72" s="698" t="s">
        <v>85</v>
      </c>
      <c r="F72" s="706">
        <v>46500</v>
      </c>
      <c r="G72" s="698">
        <v>2018.9</v>
      </c>
      <c r="H72" s="698">
        <v>2021.9</v>
      </c>
      <c r="I72" s="698" t="s">
        <v>137</v>
      </c>
      <c r="J72" s="698" t="s">
        <v>121</v>
      </c>
    </row>
    <row r="73" s="560" customFormat="1" ht="40.5" spans="1:10">
      <c r="A73" s="698"/>
      <c r="B73" s="698">
        <f t="shared" si="1"/>
        <v>70</v>
      </c>
      <c r="C73" s="717" t="s">
        <v>196</v>
      </c>
      <c r="D73" s="718" t="s">
        <v>197</v>
      </c>
      <c r="E73" s="698" t="s">
        <v>85</v>
      </c>
      <c r="F73" s="706">
        <v>31000</v>
      </c>
      <c r="G73" s="698">
        <v>2020.8</v>
      </c>
      <c r="H73" s="698">
        <v>2022.12</v>
      </c>
      <c r="I73" s="698" t="s">
        <v>137</v>
      </c>
      <c r="J73" s="698" t="s">
        <v>121</v>
      </c>
    </row>
    <row r="74" s="560" customFormat="1" ht="27" spans="1:10">
      <c r="A74" s="698"/>
      <c r="B74" s="698">
        <f t="shared" si="1"/>
        <v>71</v>
      </c>
      <c r="C74" s="698" t="s">
        <v>177</v>
      </c>
      <c r="D74" s="699" t="s">
        <v>178</v>
      </c>
      <c r="E74" s="698" t="s">
        <v>11</v>
      </c>
      <c r="F74" s="698" t="s">
        <v>21</v>
      </c>
      <c r="G74" s="698" t="s">
        <v>21</v>
      </c>
      <c r="H74" s="698" t="s">
        <v>21</v>
      </c>
      <c r="I74" s="698" t="s">
        <v>21</v>
      </c>
      <c r="J74" s="698" t="s">
        <v>179</v>
      </c>
    </row>
    <row r="75" s="560" customFormat="1" ht="27" spans="1:10">
      <c r="A75" s="698"/>
      <c r="B75" s="698">
        <f t="shared" si="1"/>
        <v>72</v>
      </c>
      <c r="C75" s="698" t="s">
        <v>198</v>
      </c>
      <c r="D75" s="699" t="s">
        <v>199</v>
      </c>
      <c r="E75" s="698" t="s">
        <v>85</v>
      </c>
      <c r="F75" s="698">
        <v>40200</v>
      </c>
      <c r="G75" s="698">
        <v>2021.1</v>
      </c>
      <c r="H75" s="698">
        <v>2023.6</v>
      </c>
      <c r="I75" s="716" t="s">
        <v>219</v>
      </c>
      <c r="J75" s="698" t="s">
        <v>110</v>
      </c>
    </row>
    <row r="76" s="691" customFormat="1" ht="40.5" spans="1:12">
      <c r="A76" s="698"/>
      <c r="B76" s="698">
        <f t="shared" si="1"/>
        <v>73</v>
      </c>
      <c r="C76" s="698" t="s">
        <v>1265</v>
      </c>
      <c r="D76" s="699" t="s">
        <v>21</v>
      </c>
      <c r="E76" s="698" t="s">
        <v>10</v>
      </c>
      <c r="F76" s="698">
        <v>50000</v>
      </c>
      <c r="G76" s="698">
        <v>2021.11</v>
      </c>
      <c r="H76" s="698">
        <v>2023.11</v>
      </c>
      <c r="I76" s="716" t="s">
        <v>219</v>
      </c>
      <c r="J76" s="698" t="s">
        <v>110</v>
      </c>
      <c r="K76" s="723"/>
      <c r="L76" s="723"/>
    </row>
    <row r="77" s="560" customFormat="1" ht="40.5" spans="1:10">
      <c r="A77" s="698"/>
      <c r="B77" s="698">
        <f t="shared" si="1"/>
        <v>74</v>
      </c>
      <c r="C77" s="698" t="s">
        <v>201</v>
      </c>
      <c r="D77" s="699" t="s">
        <v>202</v>
      </c>
      <c r="E77" s="698" t="s">
        <v>10</v>
      </c>
      <c r="F77" s="698">
        <v>72902</v>
      </c>
      <c r="G77" s="709">
        <v>2020.9</v>
      </c>
      <c r="H77" s="709" t="s">
        <v>203</v>
      </c>
      <c r="I77" s="716" t="s">
        <v>219</v>
      </c>
      <c r="J77" s="698" t="s">
        <v>110</v>
      </c>
    </row>
    <row r="78" s="560" customFormat="1" ht="27" spans="1:10">
      <c r="A78" s="698"/>
      <c r="B78" s="698">
        <f t="shared" si="1"/>
        <v>75</v>
      </c>
      <c r="C78" s="698" t="s">
        <v>204</v>
      </c>
      <c r="D78" s="699" t="s">
        <v>205</v>
      </c>
      <c r="E78" s="698" t="s">
        <v>10</v>
      </c>
      <c r="F78" s="719">
        <v>25000</v>
      </c>
      <c r="G78" s="714">
        <v>2023</v>
      </c>
      <c r="H78" s="711" t="s">
        <v>206</v>
      </c>
      <c r="I78" s="716" t="s">
        <v>219</v>
      </c>
      <c r="J78" s="698" t="s">
        <v>110</v>
      </c>
    </row>
    <row r="79" s="560" customFormat="1" ht="29.1" customHeight="1" spans="1:10">
      <c r="A79" s="698"/>
      <c r="B79" s="698">
        <f t="shared" si="1"/>
        <v>76</v>
      </c>
      <c r="C79" s="698" t="s">
        <v>208</v>
      </c>
      <c r="D79" s="699" t="s">
        <v>209</v>
      </c>
      <c r="E79" s="698" t="s">
        <v>10</v>
      </c>
      <c r="F79" s="698">
        <v>16000</v>
      </c>
      <c r="G79" s="698">
        <v>2022</v>
      </c>
      <c r="H79" s="698">
        <v>2023</v>
      </c>
      <c r="I79" s="716" t="s">
        <v>219</v>
      </c>
      <c r="J79" s="698" t="s">
        <v>110</v>
      </c>
    </row>
    <row r="80" s="560" customFormat="1" spans="1:10">
      <c r="A80" s="698"/>
      <c r="B80" s="698">
        <f t="shared" si="1"/>
        <v>77</v>
      </c>
      <c r="C80" s="698" t="s">
        <v>210</v>
      </c>
      <c r="D80" s="699" t="s">
        <v>211</v>
      </c>
      <c r="E80" s="698" t="s">
        <v>10</v>
      </c>
      <c r="F80" s="719">
        <v>13000</v>
      </c>
      <c r="G80" s="714">
        <v>2024.6</v>
      </c>
      <c r="H80" s="711" t="s">
        <v>212</v>
      </c>
      <c r="I80" s="716" t="s">
        <v>219</v>
      </c>
      <c r="J80" s="698" t="s">
        <v>110</v>
      </c>
    </row>
    <row r="81" s="560" customFormat="1" ht="27" spans="1:10">
      <c r="A81" s="698"/>
      <c r="B81" s="698">
        <f t="shared" si="1"/>
        <v>78</v>
      </c>
      <c r="C81" s="698" t="s">
        <v>214</v>
      </c>
      <c r="D81" s="699" t="s">
        <v>215</v>
      </c>
      <c r="E81" s="698" t="s">
        <v>10</v>
      </c>
      <c r="F81" s="719">
        <v>6000</v>
      </c>
      <c r="G81" s="714">
        <v>2022.6</v>
      </c>
      <c r="H81" s="711" t="s">
        <v>216</v>
      </c>
      <c r="I81" s="716" t="s">
        <v>219</v>
      </c>
      <c r="J81" s="698" t="s">
        <v>110</v>
      </c>
    </row>
    <row r="82" s="560" customFormat="1" ht="27" spans="1:10">
      <c r="A82" s="698"/>
      <c r="B82" s="698">
        <f t="shared" si="1"/>
        <v>79</v>
      </c>
      <c r="C82" s="698" t="s">
        <v>217</v>
      </c>
      <c r="D82" s="699" t="s">
        <v>218</v>
      </c>
      <c r="E82" s="698" t="s">
        <v>10</v>
      </c>
      <c r="F82" s="706">
        <v>60000</v>
      </c>
      <c r="G82" s="714">
        <v>2023.3</v>
      </c>
      <c r="H82" s="711" t="s">
        <v>212</v>
      </c>
      <c r="I82" s="716" t="s">
        <v>219</v>
      </c>
      <c r="J82" s="698" t="s">
        <v>110</v>
      </c>
    </row>
    <row r="83" s="560" customFormat="1" ht="27" spans="1:10">
      <c r="A83" s="698"/>
      <c r="B83" s="698">
        <f t="shared" si="1"/>
        <v>80</v>
      </c>
      <c r="C83" s="698" t="s">
        <v>340</v>
      </c>
      <c r="D83" s="699" t="s">
        <v>341</v>
      </c>
      <c r="E83" s="698" t="s">
        <v>10</v>
      </c>
      <c r="F83" s="706">
        <v>3385</v>
      </c>
      <c r="G83" s="706">
        <v>2020.12</v>
      </c>
      <c r="H83" s="706">
        <v>2021.6</v>
      </c>
      <c r="I83" s="716" t="s">
        <v>219</v>
      </c>
      <c r="J83" s="698" t="s">
        <v>110</v>
      </c>
    </row>
    <row r="84" s="560" customFormat="1" ht="42" customHeight="1" spans="1:10">
      <c r="A84" s="698"/>
      <c r="B84" s="698">
        <f t="shared" si="1"/>
        <v>81</v>
      </c>
      <c r="C84" s="698" t="s">
        <v>220</v>
      </c>
      <c r="D84" s="720" t="s">
        <v>221</v>
      </c>
      <c r="E84" s="698" t="s">
        <v>85</v>
      </c>
      <c r="F84" s="698">
        <v>17572</v>
      </c>
      <c r="G84" s="698">
        <v>2020.9</v>
      </c>
      <c r="H84" s="698">
        <v>2021.12</v>
      </c>
      <c r="I84" s="698" t="s">
        <v>149</v>
      </c>
      <c r="J84" s="698" t="s">
        <v>34</v>
      </c>
    </row>
    <row r="85" s="560" customFormat="1" ht="40.5" spans="1:10">
      <c r="A85" s="698"/>
      <c r="B85" s="698">
        <f t="shared" si="1"/>
        <v>82</v>
      </c>
      <c r="C85" s="698" t="s">
        <v>222</v>
      </c>
      <c r="D85" s="699" t="s">
        <v>223</v>
      </c>
      <c r="E85" s="698" t="s">
        <v>10</v>
      </c>
      <c r="F85" s="706">
        <v>4950</v>
      </c>
      <c r="G85" s="698">
        <v>2021</v>
      </c>
      <c r="H85" s="698">
        <v>2022</v>
      </c>
      <c r="I85" s="698" t="s">
        <v>37</v>
      </c>
      <c r="J85" s="698" t="s">
        <v>224</v>
      </c>
    </row>
    <row r="86" s="560" customFormat="1" ht="40.5" spans="1:10">
      <c r="A86" s="698"/>
      <c r="B86" s="698">
        <f t="shared" si="1"/>
        <v>83</v>
      </c>
      <c r="C86" s="698" t="s">
        <v>225</v>
      </c>
      <c r="D86" s="699" t="s">
        <v>226</v>
      </c>
      <c r="E86" s="698" t="s">
        <v>11</v>
      </c>
      <c r="F86" s="705">
        <v>160000</v>
      </c>
      <c r="G86" s="698" t="s">
        <v>21</v>
      </c>
      <c r="H86" s="698" t="s">
        <v>21</v>
      </c>
      <c r="I86" s="698" t="s">
        <v>21</v>
      </c>
      <c r="J86" s="698" t="s">
        <v>23</v>
      </c>
    </row>
    <row r="87" s="560" customFormat="1" ht="40.5" spans="1:10">
      <c r="A87" s="698"/>
      <c r="B87" s="698">
        <f t="shared" si="1"/>
        <v>84</v>
      </c>
      <c r="C87" s="698" t="s">
        <v>227</v>
      </c>
      <c r="D87" s="699" t="s">
        <v>228</v>
      </c>
      <c r="E87" s="698" t="s">
        <v>11</v>
      </c>
      <c r="F87" s="705">
        <v>70000</v>
      </c>
      <c r="G87" s="698">
        <v>2024.6</v>
      </c>
      <c r="H87" s="698">
        <v>2028.6</v>
      </c>
      <c r="I87" s="698" t="s">
        <v>1270</v>
      </c>
      <c r="J87" s="698" t="s">
        <v>24</v>
      </c>
    </row>
    <row r="88" s="560" customFormat="1" ht="27" spans="1:10">
      <c r="A88" s="698"/>
      <c r="B88" s="698">
        <f t="shared" si="1"/>
        <v>85</v>
      </c>
      <c r="C88" s="698" t="s">
        <v>230</v>
      </c>
      <c r="D88" s="699" t="s">
        <v>231</v>
      </c>
      <c r="E88" s="698" t="s">
        <v>10</v>
      </c>
      <c r="F88" s="706">
        <v>53462.51</v>
      </c>
      <c r="G88" s="698">
        <v>2020.12</v>
      </c>
      <c r="H88" s="709">
        <v>2023.12</v>
      </c>
      <c r="I88" s="698" t="s">
        <v>232</v>
      </c>
      <c r="J88" s="698" t="s">
        <v>24</v>
      </c>
    </row>
    <row r="89" s="560" customFormat="1" ht="54" spans="1:10">
      <c r="A89" s="698"/>
      <c r="B89" s="698">
        <f t="shared" si="1"/>
        <v>86</v>
      </c>
      <c r="C89" s="698" t="s">
        <v>233</v>
      </c>
      <c r="D89" s="699" t="s">
        <v>234</v>
      </c>
      <c r="E89" s="698" t="s">
        <v>10</v>
      </c>
      <c r="F89" s="706">
        <v>8197</v>
      </c>
      <c r="G89" s="698">
        <v>2021.8</v>
      </c>
      <c r="H89" s="698">
        <v>2022.9</v>
      </c>
      <c r="I89" s="698" t="s">
        <v>149</v>
      </c>
      <c r="J89" s="698" t="s">
        <v>34</v>
      </c>
    </row>
    <row r="90" s="560" customFormat="1" ht="27" spans="1:10">
      <c r="A90" s="698"/>
      <c r="B90" s="698">
        <f t="shared" si="1"/>
        <v>87</v>
      </c>
      <c r="C90" s="698" t="s">
        <v>1273</v>
      </c>
      <c r="D90" s="699" t="s">
        <v>1274</v>
      </c>
      <c r="E90" s="706" t="s">
        <v>85</v>
      </c>
      <c r="F90" s="709">
        <v>4632</v>
      </c>
      <c r="G90" s="709">
        <v>2021.3</v>
      </c>
      <c r="H90" s="709">
        <v>2022.3</v>
      </c>
      <c r="I90" s="709" t="s">
        <v>149</v>
      </c>
      <c r="J90" s="698" t="s">
        <v>34</v>
      </c>
    </row>
    <row r="91" s="560" customFormat="1" spans="1:10">
      <c r="A91" s="698"/>
      <c r="B91" s="698">
        <f t="shared" si="1"/>
        <v>88</v>
      </c>
      <c r="C91" s="698" t="s">
        <v>1276</v>
      </c>
      <c r="D91" s="699" t="s">
        <v>1277</v>
      </c>
      <c r="E91" s="706" t="s">
        <v>85</v>
      </c>
      <c r="F91" s="709">
        <v>3613</v>
      </c>
      <c r="G91" s="709">
        <v>2020.11</v>
      </c>
      <c r="H91" s="709">
        <v>2021.9</v>
      </c>
      <c r="I91" s="709" t="s">
        <v>149</v>
      </c>
      <c r="J91" s="698" t="s">
        <v>34</v>
      </c>
    </row>
    <row r="92" s="560" customFormat="1" ht="54" spans="1:10">
      <c r="A92" s="698"/>
      <c r="B92" s="698">
        <f t="shared" si="1"/>
        <v>89</v>
      </c>
      <c r="C92" s="698" t="s">
        <v>1278</v>
      </c>
      <c r="D92" s="699" t="s">
        <v>1279</v>
      </c>
      <c r="E92" s="706" t="s">
        <v>85</v>
      </c>
      <c r="F92" s="709">
        <v>4195</v>
      </c>
      <c r="G92" s="709">
        <v>2021.3</v>
      </c>
      <c r="H92" s="709">
        <v>2021.12</v>
      </c>
      <c r="I92" s="709" t="s">
        <v>149</v>
      </c>
      <c r="J92" s="698" t="s">
        <v>34</v>
      </c>
    </row>
    <row r="93" s="560" customFormat="1" ht="27" spans="1:10">
      <c r="A93" s="698"/>
      <c r="B93" s="698">
        <f t="shared" si="1"/>
        <v>90</v>
      </c>
      <c r="C93" s="698" t="s">
        <v>235</v>
      </c>
      <c r="D93" s="699" t="s">
        <v>236</v>
      </c>
      <c r="E93" s="698" t="s">
        <v>85</v>
      </c>
      <c r="F93" s="706">
        <v>15000</v>
      </c>
      <c r="G93" s="698">
        <v>2020.03</v>
      </c>
      <c r="H93" s="698">
        <v>2021.12</v>
      </c>
      <c r="I93" s="698" t="s">
        <v>37</v>
      </c>
      <c r="J93" s="698" t="s">
        <v>38</v>
      </c>
    </row>
    <row r="94" s="560" customFormat="1" ht="40.5" spans="1:10">
      <c r="A94" s="698"/>
      <c r="B94" s="698">
        <f t="shared" si="1"/>
        <v>91</v>
      </c>
      <c r="C94" s="698" t="s">
        <v>237</v>
      </c>
      <c r="D94" s="699" t="s">
        <v>238</v>
      </c>
      <c r="E94" s="698" t="s">
        <v>85</v>
      </c>
      <c r="F94" s="706">
        <v>13000</v>
      </c>
      <c r="G94" s="698">
        <v>2020.06</v>
      </c>
      <c r="H94" s="698">
        <v>2021.06</v>
      </c>
      <c r="I94" s="698" t="s">
        <v>37</v>
      </c>
      <c r="J94" s="698" t="s">
        <v>38</v>
      </c>
    </row>
    <row r="95" s="560" customFormat="1" ht="27" spans="1:10">
      <c r="A95" s="698"/>
      <c r="B95" s="698">
        <f t="shared" si="1"/>
        <v>92</v>
      </c>
      <c r="C95" s="698" t="s">
        <v>1280</v>
      </c>
      <c r="D95" s="699" t="s">
        <v>1281</v>
      </c>
      <c r="E95" s="706" t="s">
        <v>85</v>
      </c>
      <c r="F95" s="709">
        <v>200000</v>
      </c>
      <c r="G95" s="709">
        <v>2019</v>
      </c>
      <c r="H95" s="709">
        <v>2023</v>
      </c>
      <c r="I95" s="709" t="s">
        <v>37</v>
      </c>
      <c r="J95" s="698" t="s">
        <v>38</v>
      </c>
    </row>
    <row r="96" s="560" customFormat="1" ht="40.5" spans="1:10">
      <c r="A96" s="698"/>
      <c r="B96" s="698">
        <f t="shared" si="1"/>
        <v>93</v>
      </c>
      <c r="C96" s="698" t="s">
        <v>239</v>
      </c>
      <c r="D96" s="699" t="s">
        <v>240</v>
      </c>
      <c r="E96" s="698" t="s">
        <v>85</v>
      </c>
      <c r="F96" s="706">
        <v>3000</v>
      </c>
      <c r="G96" s="698">
        <v>2020.8</v>
      </c>
      <c r="H96" s="698">
        <v>2021.3</v>
      </c>
      <c r="I96" s="698" t="s">
        <v>37</v>
      </c>
      <c r="J96" s="698" t="s">
        <v>38</v>
      </c>
    </row>
    <row r="97" s="560" customFormat="1" ht="27" spans="1:10">
      <c r="A97" s="698"/>
      <c r="B97" s="698">
        <f t="shared" si="1"/>
        <v>94</v>
      </c>
      <c r="C97" s="698" t="s">
        <v>241</v>
      </c>
      <c r="D97" s="699" t="s">
        <v>242</v>
      </c>
      <c r="E97" s="698" t="s">
        <v>11</v>
      </c>
      <c r="F97" s="698" t="s">
        <v>21</v>
      </c>
      <c r="G97" s="698" t="s">
        <v>21</v>
      </c>
      <c r="H97" s="698" t="s">
        <v>21</v>
      </c>
      <c r="I97" s="698" t="s">
        <v>243</v>
      </c>
      <c r="J97" s="698" t="s">
        <v>54</v>
      </c>
    </row>
    <row r="98" s="560" customFormat="1" ht="27" spans="1:10">
      <c r="A98" s="698"/>
      <c r="B98" s="698">
        <f t="shared" si="1"/>
        <v>95</v>
      </c>
      <c r="C98" s="698" t="s">
        <v>1282</v>
      </c>
      <c r="D98" s="699" t="s">
        <v>1283</v>
      </c>
      <c r="E98" s="698" t="s">
        <v>10</v>
      </c>
      <c r="F98" s="706" t="s">
        <v>21</v>
      </c>
      <c r="G98" s="706" t="s">
        <v>21</v>
      </c>
      <c r="H98" s="706" t="s">
        <v>21</v>
      </c>
      <c r="I98" s="698" t="s">
        <v>243</v>
      </c>
      <c r="J98" s="709" t="s">
        <v>54</v>
      </c>
    </row>
    <row r="99" s="560" customFormat="1" ht="40.5" spans="1:10">
      <c r="A99" s="698"/>
      <c r="B99" s="698">
        <f t="shared" si="1"/>
        <v>96</v>
      </c>
      <c r="C99" s="698" t="s">
        <v>244</v>
      </c>
      <c r="D99" s="699" t="s">
        <v>245</v>
      </c>
      <c r="E99" s="698" t="s">
        <v>10</v>
      </c>
      <c r="F99" s="706">
        <v>540000</v>
      </c>
      <c r="G99" s="721">
        <v>2021.12</v>
      </c>
      <c r="H99" s="698" t="s">
        <v>246</v>
      </c>
      <c r="I99" s="698" t="s">
        <v>247</v>
      </c>
      <c r="J99" s="698" t="s">
        <v>248</v>
      </c>
    </row>
    <row r="100" s="560" customFormat="1" ht="40.5" spans="1:10">
      <c r="A100" s="698"/>
      <c r="B100" s="698">
        <f t="shared" si="1"/>
        <v>97</v>
      </c>
      <c r="C100" s="698" t="s">
        <v>249</v>
      </c>
      <c r="D100" s="699" t="s">
        <v>250</v>
      </c>
      <c r="E100" s="698" t="s">
        <v>10</v>
      </c>
      <c r="F100" s="706">
        <v>68100</v>
      </c>
      <c r="G100" s="698">
        <v>2021.5</v>
      </c>
      <c r="H100" s="698">
        <v>2023.5</v>
      </c>
      <c r="I100" s="698" t="s">
        <v>247</v>
      </c>
      <c r="J100" s="698" t="s">
        <v>248</v>
      </c>
    </row>
    <row r="101" s="560" customFormat="1" ht="27" spans="1:10">
      <c r="A101" s="698"/>
      <c r="B101" s="698">
        <f t="shared" si="1"/>
        <v>98</v>
      </c>
      <c r="C101" s="698" t="s">
        <v>251</v>
      </c>
      <c r="D101" s="699" t="s">
        <v>252</v>
      </c>
      <c r="E101" s="698" t="s">
        <v>85</v>
      </c>
      <c r="F101" s="707">
        <v>50000</v>
      </c>
      <c r="G101" s="713">
        <v>2021.6</v>
      </c>
      <c r="H101" s="722" t="s">
        <v>1284</v>
      </c>
      <c r="I101" s="698" t="s">
        <v>247</v>
      </c>
      <c r="J101" s="698" t="s">
        <v>248</v>
      </c>
    </row>
    <row r="102" s="560" customFormat="1" ht="40.5" spans="1:10">
      <c r="A102" s="698"/>
      <c r="B102" s="698">
        <f t="shared" si="1"/>
        <v>99</v>
      </c>
      <c r="C102" s="698" t="s">
        <v>254</v>
      </c>
      <c r="D102" s="699" t="s">
        <v>255</v>
      </c>
      <c r="E102" s="698" t="s">
        <v>10</v>
      </c>
      <c r="F102" s="706">
        <v>31700</v>
      </c>
      <c r="G102" s="698">
        <v>2019.6</v>
      </c>
      <c r="H102" s="698">
        <v>2022.12</v>
      </c>
      <c r="I102" s="698" t="s">
        <v>247</v>
      </c>
      <c r="J102" s="698" t="s">
        <v>248</v>
      </c>
    </row>
    <row r="103" s="560" customFormat="1" ht="40.5" spans="1:10">
      <c r="A103" s="698"/>
      <c r="B103" s="698">
        <f t="shared" si="1"/>
        <v>100</v>
      </c>
      <c r="C103" s="698" t="s">
        <v>256</v>
      </c>
      <c r="D103" s="699" t="s">
        <v>257</v>
      </c>
      <c r="E103" s="698" t="s">
        <v>10</v>
      </c>
      <c r="F103" s="706">
        <v>30000</v>
      </c>
      <c r="G103" s="709">
        <v>2024.6</v>
      </c>
      <c r="H103" s="709">
        <v>2025.12</v>
      </c>
      <c r="I103" s="698" t="s">
        <v>247</v>
      </c>
      <c r="J103" s="698" t="s">
        <v>248</v>
      </c>
    </row>
    <row r="104" s="560" customFormat="1" ht="27" spans="1:10">
      <c r="A104" s="698"/>
      <c r="B104" s="698">
        <f t="shared" si="1"/>
        <v>101</v>
      </c>
      <c r="C104" s="698" t="s">
        <v>258</v>
      </c>
      <c r="D104" s="699" t="s">
        <v>259</v>
      </c>
      <c r="E104" s="698" t="s">
        <v>10</v>
      </c>
      <c r="F104" s="706">
        <v>20000</v>
      </c>
      <c r="G104" s="698">
        <v>2021.12</v>
      </c>
      <c r="H104" s="698">
        <v>2024.12</v>
      </c>
      <c r="I104" s="698" t="s">
        <v>247</v>
      </c>
      <c r="J104" s="698" t="s">
        <v>248</v>
      </c>
    </row>
    <row r="105" s="560" customFormat="1" ht="27" spans="1:10">
      <c r="A105" s="698"/>
      <c r="B105" s="698">
        <f t="shared" si="1"/>
        <v>102</v>
      </c>
      <c r="C105" s="698" t="s">
        <v>1285</v>
      </c>
      <c r="D105" s="699" t="s">
        <v>1286</v>
      </c>
      <c r="E105" s="698" t="s">
        <v>85</v>
      </c>
      <c r="F105" s="706">
        <v>5000</v>
      </c>
      <c r="G105" s="709">
        <v>2019</v>
      </c>
      <c r="H105" s="709">
        <v>2021</v>
      </c>
      <c r="I105" s="709" t="s">
        <v>247</v>
      </c>
      <c r="J105" s="709" t="s">
        <v>248</v>
      </c>
    </row>
    <row r="106" s="560" customFormat="1" ht="27" spans="1:10">
      <c r="A106" s="698"/>
      <c r="B106" s="698">
        <f t="shared" si="1"/>
        <v>103</v>
      </c>
      <c r="C106" s="698" t="s">
        <v>1287</v>
      </c>
      <c r="D106" s="699" t="s">
        <v>1288</v>
      </c>
      <c r="E106" s="698" t="s">
        <v>85</v>
      </c>
      <c r="F106" s="709">
        <v>2000</v>
      </c>
      <c r="G106" s="709">
        <v>2020</v>
      </c>
      <c r="H106" s="709">
        <v>2021</v>
      </c>
      <c r="I106" s="709" t="s">
        <v>247</v>
      </c>
      <c r="J106" s="698" t="s">
        <v>248</v>
      </c>
    </row>
    <row r="107" s="560" customFormat="1" ht="27" spans="1:10">
      <c r="A107" s="698"/>
      <c r="B107" s="698">
        <f t="shared" si="1"/>
        <v>104</v>
      </c>
      <c r="C107" s="698" t="s">
        <v>275</v>
      </c>
      <c r="D107" s="699" t="s">
        <v>276</v>
      </c>
      <c r="E107" s="698" t="s">
        <v>10</v>
      </c>
      <c r="F107" s="706">
        <v>40000</v>
      </c>
      <c r="G107" s="709" t="s">
        <v>21</v>
      </c>
      <c r="H107" s="709" t="s">
        <v>21</v>
      </c>
      <c r="I107" s="698" t="s">
        <v>277</v>
      </c>
      <c r="J107" s="709" t="s">
        <v>278</v>
      </c>
    </row>
    <row r="108" s="560" customFormat="1" ht="27" spans="1:10">
      <c r="A108" s="698"/>
      <c r="B108" s="698">
        <f t="shared" si="1"/>
        <v>105</v>
      </c>
      <c r="C108" s="698" t="s">
        <v>1289</v>
      </c>
      <c r="D108" s="699" t="s">
        <v>1841</v>
      </c>
      <c r="E108" s="698" t="s">
        <v>10</v>
      </c>
      <c r="F108" s="706">
        <v>80000</v>
      </c>
      <c r="G108" s="709" t="s">
        <v>21</v>
      </c>
      <c r="H108" s="709" t="s">
        <v>21</v>
      </c>
      <c r="I108" s="698" t="s">
        <v>277</v>
      </c>
      <c r="J108" s="709" t="s">
        <v>278</v>
      </c>
    </row>
    <row r="109" s="560" customFormat="1" spans="1:10">
      <c r="A109" s="698"/>
      <c r="B109" s="698">
        <f t="shared" si="1"/>
        <v>106</v>
      </c>
      <c r="C109" s="709" t="s">
        <v>281</v>
      </c>
      <c r="D109" s="703" t="s">
        <v>282</v>
      </c>
      <c r="E109" s="698" t="s">
        <v>10</v>
      </c>
      <c r="F109" s="706">
        <v>20000</v>
      </c>
      <c r="G109" s="709" t="s">
        <v>21</v>
      </c>
      <c r="H109" s="709" t="s">
        <v>21</v>
      </c>
      <c r="I109" s="698" t="s">
        <v>277</v>
      </c>
      <c r="J109" s="709" t="s">
        <v>278</v>
      </c>
    </row>
    <row r="110" s="560" customFormat="1" ht="27" spans="1:10">
      <c r="A110" s="698"/>
      <c r="B110" s="698">
        <f t="shared" si="1"/>
        <v>107</v>
      </c>
      <c r="C110" s="698" t="s">
        <v>283</v>
      </c>
      <c r="D110" s="699" t="s">
        <v>284</v>
      </c>
      <c r="E110" s="698" t="s">
        <v>10</v>
      </c>
      <c r="F110" s="706">
        <v>7500</v>
      </c>
      <c r="G110" s="709" t="s">
        <v>21</v>
      </c>
      <c r="H110" s="709" t="s">
        <v>21</v>
      </c>
      <c r="I110" s="698" t="s">
        <v>277</v>
      </c>
      <c r="J110" s="709" t="s">
        <v>278</v>
      </c>
    </row>
    <row r="111" s="560" customFormat="1" ht="27" spans="1:10">
      <c r="A111" s="698"/>
      <c r="B111" s="698">
        <f t="shared" si="1"/>
        <v>108</v>
      </c>
      <c r="C111" s="698" t="s">
        <v>285</v>
      </c>
      <c r="D111" s="699" t="s">
        <v>286</v>
      </c>
      <c r="E111" s="698" t="s">
        <v>10</v>
      </c>
      <c r="F111" s="706">
        <v>4500</v>
      </c>
      <c r="G111" s="709" t="s">
        <v>21</v>
      </c>
      <c r="H111" s="709" t="s">
        <v>21</v>
      </c>
      <c r="I111" s="698" t="s">
        <v>277</v>
      </c>
      <c r="J111" s="709" t="s">
        <v>278</v>
      </c>
    </row>
    <row r="112" s="560" customFormat="1" ht="27" spans="1:10">
      <c r="A112" s="698"/>
      <c r="B112" s="698">
        <f t="shared" si="1"/>
        <v>109</v>
      </c>
      <c r="C112" s="698" t="s">
        <v>1292</v>
      </c>
      <c r="D112" s="699" t="s">
        <v>1293</v>
      </c>
      <c r="E112" s="698" t="s">
        <v>10</v>
      </c>
      <c r="F112" s="709">
        <v>6500</v>
      </c>
      <c r="G112" s="709">
        <v>2021</v>
      </c>
      <c r="H112" s="709">
        <v>2021</v>
      </c>
      <c r="I112" s="709" t="s">
        <v>277</v>
      </c>
      <c r="J112" s="698" t="s">
        <v>278</v>
      </c>
    </row>
    <row r="113" s="560" customFormat="1" ht="27" spans="1:10">
      <c r="A113" s="698"/>
      <c r="B113" s="698">
        <f t="shared" si="1"/>
        <v>110</v>
      </c>
      <c r="C113" s="698" t="s">
        <v>1294</v>
      </c>
      <c r="D113" s="699" t="s">
        <v>1842</v>
      </c>
      <c r="E113" s="698" t="s">
        <v>11</v>
      </c>
      <c r="F113" s="706">
        <v>4500</v>
      </c>
      <c r="G113" s="709" t="s">
        <v>21</v>
      </c>
      <c r="H113" s="709" t="s">
        <v>21</v>
      </c>
      <c r="I113" s="698" t="s">
        <v>277</v>
      </c>
      <c r="J113" s="709" t="s">
        <v>278</v>
      </c>
    </row>
    <row r="114" s="560" customFormat="1" ht="27" spans="1:10">
      <c r="A114" s="698"/>
      <c r="B114" s="698">
        <f t="shared" si="1"/>
        <v>111</v>
      </c>
      <c r="C114" s="698" t="s">
        <v>291</v>
      </c>
      <c r="D114" s="699" t="s">
        <v>292</v>
      </c>
      <c r="E114" s="698" t="s">
        <v>11</v>
      </c>
      <c r="F114" s="706">
        <v>5000</v>
      </c>
      <c r="G114" s="709" t="s">
        <v>21</v>
      </c>
      <c r="H114" s="709" t="s">
        <v>21</v>
      </c>
      <c r="I114" s="698" t="s">
        <v>277</v>
      </c>
      <c r="J114" s="709" t="s">
        <v>278</v>
      </c>
    </row>
    <row r="115" s="560" customFormat="1" ht="27" spans="1:10">
      <c r="A115" s="698"/>
      <c r="B115" s="698">
        <f t="shared" si="1"/>
        <v>112</v>
      </c>
      <c r="C115" s="698" t="s">
        <v>1296</v>
      </c>
      <c r="D115" s="699" t="s">
        <v>1297</v>
      </c>
      <c r="E115" s="706" t="s">
        <v>85</v>
      </c>
      <c r="F115" s="709">
        <v>5000</v>
      </c>
      <c r="G115" s="709">
        <v>2020</v>
      </c>
      <c r="H115" s="709">
        <v>2022</v>
      </c>
      <c r="I115" s="709" t="s">
        <v>277</v>
      </c>
      <c r="J115" s="698" t="s">
        <v>278</v>
      </c>
    </row>
    <row r="116" s="560" customFormat="1" ht="54" spans="1:10">
      <c r="A116" s="698"/>
      <c r="B116" s="698">
        <f t="shared" si="1"/>
        <v>113</v>
      </c>
      <c r="C116" s="698" t="s">
        <v>266</v>
      </c>
      <c r="D116" s="699" t="s">
        <v>1299</v>
      </c>
      <c r="E116" s="706" t="s">
        <v>85</v>
      </c>
      <c r="F116" s="709">
        <v>2800</v>
      </c>
      <c r="G116" s="709">
        <v>2020</v>
      </c>
      <c r="H116" s="709">
        <v>2021</v>
      </c>
      <c r="I116" s="709" t="s">
        <v>262</v>
      </c>
      <c r="J116" s="698" t="s">
        <v>264</v>
      </c>
    </row>
    <row r="117" s="560" customFormat="1" ht="81" spans="1:10">
      <c r="A117" s="698" t="s">
        <v>1176</v>
      </c>
      <c r="B117" s="698">
        <f t="shared" si="1"/>
        <v>114</v>
      </c>
      <c r="C117" s="698" t="s">
        <v>1300</v>
      </c>
      <c r="D117" s="699" t="s">
        <v>1301</v>
      </c>
      <c r="E117" s="707" t="s">
        <v>85</v>
      </c>
      <c r="F117" s="700">
        <v>52130</v>
      </c>
      <c r="G117" s="713" t="s">
        <v>350</v>
      </c>
      <c r="H117" s="722">
        <v>2023.12</v>
      </c>
      <c r="I117" s="715" t="s">
        <v>1302</v>
      </c>
      <c r="J117" s="698" t="s">
        <v>1303</v>
      </c>
    </row>
    <row r="118" s="560" customFormat="1" ht="54" spans="1:10">
      <c r="A118" s="698"/>
      <c r="B118" s="698">
        <f t="shared" si="1"/>
        <v>115</v>
      </c>
      <c r="C118" s="698"/>
      <c r="D118" s="699" t="s">
        <v>1304</v>
      </c>
      <c r="E118" s="706" t="s">
        <v>10</v>
      </c>
      <c r="F118" s="706">
        <v>5500</v>
      </c>
      <c r="G118" s="698">
        <v>2021.3</v>
      </c>
      <c r="H118" s="698">
        <v>2022.12</v>
      </c>
      <c r="I118" s="715" t="s">
        <v>1305</v>
      </c>
      <c r="J118" s="698" t="s">
        <v>47</v>
      </c>
    </row>
    <row r="119" s="560" customFormat="1" ht="27" spans="1:10">
      <c r="A119" s="698"/>
      <c r="B119" s="698">
        <f t="shared" si="1"/>
        <v>116</v>
      </c>
      <c r="C119" s="698"/>
      <c r="D119" s="699" t="s">
        <v>1306</v>
      </c>
      <c r="E119" s="706" t="s">
        <v>11</v>
      </c>
      <c r="F119" s="709" t="s">
        <v>21</v>
      </c>
      <c r="G119" s="709" t="s">
        <v>21</v>
      </c>
      <c r="H119" s="709" t="s">
        <v>21</v>
      </c>
      <c r="I119" s="709" t="s">
        <v>21</v>
      </c>
      <c r="J119" s="698" t="s">
        <v>59</v>
      </c>
    </row>
    <row r="120" s="560" customFormat="1" ht="36" customHeight="1" spans="1:10">
      <c r="A120" s="698"/>
      <c r="B120" s="698">
        <f t="shared" si="1"/>
        <v>117</v>
      </c>
      <c r="C120" s="698" t="s">
        <v>1307</v>
      </c>
      <c r="D120" s="699" t="s">
        <v>346</v>
      </c>
      <c r="E120" s="698" t="s">
        <v>10</v>
      </c>
      <c r="F120" s="706">
        <v>64642</v>
      </c>
      <c r="G120" s="698">
        <v>2021.1</v>
      </c>
      <c r="H120" s="698">
        <v>2023.6</v>
      </c>
      <c r="I120" s="716" t="s">
        <v>219</v>
      </c>
      <c r="J120" s="698" t="s">
        <v>110</v>
      </c>
    </row>
    <row r="121" s="560" customFormat="1" ht="27" spans="1:10">
      <c r="A121" s="698"/>
      <c r="B121" s="698">
        <f t="shared" si="1"/>
        <v>118</v>
      </c>
      <c r="C121" s="698" t="s">
        <v>1308</v>
      </c>
      <c r="D121" s="699" t="s">
        <v>1309</v>
      </c>
      <c r="E121" s="706" t="s">
        <v>85</v>
      </c>
      <c r="F121" s="709">
        <v>3000</v>
      </c>
      <c r="G121" s="709">
        <v>2020</v>
      </c>
      <c r="H121" s="709">
        <v>2021</v>
      </c>
      <c r="I121" s="698" t="s">
        <v>359</v>
      </c>
      <c r="J121" s="698" t="s">
        <v>360</v>
      </c>
    </row>
    <row r="122" s="558" customFormat="1" ht="40.5" spans="1:10">
      <c r="A122" s="698"/>
      <c r="B122" s="698">
        <f t="shared" si="1"/>
        <v>119</v>
      </c>
      <c r="C122" s="698"/>
      <c r="D122" s="699" t="s">
        <v>1310</v>
      </c>
      <c r="E122" s="698" t="s">
        <v>10</v>
      </c>
      <c r="F122" s="698">
        <v>29000</v>
      </c>
      <c r="G122" s="698">
        <v>2020</v>
      </c>
      <c r="H122" s="698">
        <v>2023</v>
      </c>
      <c r="I122" s="698"/>
      <c r="J122" s="698"/>
    </row>
    <row r="123" s="560" customFormat="1" ht="40.5" spans="1:10">
      <c r="A123" s="698"/>
      <c r="B123" s="698">
        <f t="shared" si="1"/>
        <v>120</v>
      </c>
      <c r="C123" s="698" t="s">
        <v>1311</v>
      </c>
      <c r="D123" s="699" t="s">
        <v>1312</v>
      </c>
      <c r="E123" s="706" t="s">
        <v>85</v>
      </c>
      <c r="F123" s="709">
        <v>3736</v>
      </c>
      <c r="G123" s="709">
        <v>2020</v>
      </c>
      <c r="H123" s="709">
        <v>2021</v>
      </c>
      <c r="I123" s="709" t="s">
        <v>137</v>
      </c>
      <c r="J123" s="709" t="s">
        <v>1313</v>
      </c>
    </row>
    <row r="124" s="560" customFormat="1" ht="54" spans="1:10">
      <c r="A124" s="698"/>
      <c r="B124" s="698">
        <f t="shared" si="1"/>
        <v>121</v>
      </c>
      <c r="C124" s="717" t="s">
        <v>1314</v>
      </c>
      <c r="D124" s="718" t="s">
        <v>1315</v>
      </c>
      <c r="E124" s="706" t="s">
        <v>85</v>
      </c>
      <c r="F124" s="709">
        <v>7914</v>
      </c>
      <c r="G124" s="709">
        <v>2021.5</v>
      </c>
      <c r="H124" s="709">
        <v>2022.12</v>
      </c>
      <c r="I124" s="709" t="s">
        <v>149</v>
      </c>
      <c r="J124" s="698" t="s">
        <v>34</v>
      </c>
    </row>
    <row r="125" s="560" customFormat="1" ht="40.5" spans="1:10">
      <c r="A125" s="698"/>
      <c r="B125" s="698">
        <f t="shared" si="1"/>
        <v>122</v>
      </c>
      <c r="C125" s="717"/>
      <c r="D125" s="699" t="s">
        <v>1316</v>
      </c>
      <c r="E125" s="706" t="s">
        <v>10</v>
      </c>
      <c r="F125" s="709">
        <v>2700</v>
      </c>
      <c r="G125" s="709">
        <v>2021.1</v>
      </c>
      <c r="H125" s="709">
        <v>2021.12</v>
      </c>
      <c r="I125" s="709"/>
      <c r="J125" s="698"/>
    </row>
    <row r="126" s="560" customFormat="1" ht="67.5" spans="1:10">
      <c r="A126" s="698"/>
      <c r="B126" s="698">
        <f t="shared" si="1"/>
        <v>123</v>
      </c>
      <c r="C126" s="698" t="s">
        <v>1317</v>
      </c>
      <c r="D126" s="699" t="s">
        <v>1318</v>
      </c>
      <c r="E126" s="706" t="s">
        <v>85</v>
      </c>
      <c r="F126" s="709">
        <v>3200</v>
      </c>
      <c r="G126" s="709">
        <v>2020</v>
      </c>
      <c r="H126" s="709">
        <v>2022</v>
      </c>
      <c r="I126" s="709" t="s">
        <v>232</v>
      </c>
      <c r="J126" s="698" t="s">
        <v>24</v>
      </c>
    </row>
    <row r="127" s="560" customFormat="1" ht="27" spans="1:10">
      <c r="A127" s="698"/>
      <c r="B127" s="698">
        <f t="shared" si="1"/>
        <v>124</v>
      </c>
      <c r="C127" s="698" t="s">
        <v>1320</v>
      </c>
      <c r="D127" s="699" t="s">
        <v>1321</v>
      </c>
      <c r="E127" s="706" t="s">
        <v>10</v>
      </c>
      <c r="F127" s="709">
        <v>3970</v>
      </c>
      <c r="G127" s="709">
        <v>2021</v>
      </c>
      <c r="H127" s="709">
        <v>2021</v>
      </c>
      <c r="I127" s="709" t="s">
        <v>243</v>
      </c>
      <c r="J127" s="698" t="s">
        <v>54</v>
      </c>
    </row>
    <row r="128" s="560" customFormat="1" ht="67.5" spans="1:10">
      <c r="A128" s="698"/>
      <c r="B128" s="698">
        <f t="shared" si="1"/>
        <v>125</v>
      </c>
      <c r="C128" s="698" t="s">
        <v>1322</v>
      </c>
      <c r="D128" s="699" t="s">
        <v>1323</v>
      </c>
      <c r="E128" s="706" t="s">
        <v>10</v>
      </c>
      <c r="F128" s="709">
        <v>16515</v>
      </c>
      <c r="G128" s="709">
        <v>2021</v>
      </c>
      <c r="H128" s="709">
        <v>2022</v>
      </c>
      <c r="I128" s="709" t="s">
        <v>37</v>
      </c>
      <c r="J128" s="698" t="s">
        <v>38</v>
      </c>
    </row>
    <row r="129" s="560" customFormat="1" ht="54" spans="1:10">
      <c r="A129" s="698"/>
      <c r="B129" s="698">
        <f t="shared" si="1"/>
        <v>126</v>
      </c>
      <c r="C129" s="698" t="s">
        <v>362</v>
      </c>
      <c r="D129" s="699" t="s">
        <v>1324</v>
      </c>
      <c r="E129" s="706" t="s">
        <v>10</v>
      </c>
      <c r="F129" s="706">
        <v>252900</v>
      </c>
      <c r="G129" s="698">
        <v>2021</v>
      </c>
      <c r="H129" s="698">
        <v>2025</v>
      </c>
      <c r="I129" s="698" t="s">
        <v>247</v>
      </c>
      <c r="J129" s="698" t="s">
        <v>248</v>
      </c>
    </row>
    <row r="130" s="560" customFormat="1" ht="40.5" spans="1:10">
      <c r="A130" s="698"/>
      <c r="B130" s="698">
        <f t="shared" si="1"/>
        <v>127</v>
      </c>
      <c r="C130" s="698" t="s">
        <v>1325</v>
      </c>
      <c r="D130" s="699" t="s">
        <v>1326</v>
      </c>
      <c r="E130" s="706" t="s">
        <v>85</v>
      </c>
      <c r="F130" s="709">
        <v>13812</v>
      </c>
      <c r="G130" s="709">
        <v>2021</v>
      </c>
      <c r="H130" s="709">
        <v>2021</v>
      </c>
      <c r="I130" s="734" t="s">
        <v>262</v>
      </c>
      <c r="J130" s="698" t="s">
        <v>264</v>
      </c>
    </row>
    <row r="131" s="560" customFormat="1" ht="40.5" spans="1:10">
      <c r="A131" s="698"/>
      <c r="B131" s="698">
        <f t="shared" si="1"/>
        <v>128</v>
      </c>
      <c r="C131" s="698"/>
      <c r="D131" s="699" t="s">
        <v>1329</v>
      </c>
      <c r="E131" s="706" t="s">
        <v>10</v>
      </c>
      <c r="F131" s="724">
        <v>154000</v>
      </c>
      <c r="G131" s="714">
        <v>2023.3</v>
      </c>
      <c r="H131" s="722">
        <v>2025.12</v>
      </c>
      <c r="I131" s="734"/>
      <c r="J131" s="698"/>
    </row>
    <row r="132" s="560" customFormat="1" ht="54" spans="1:10">
      <c r="A132" s="698"/>
      <c r="B132" s="698">
        <f t="shared" ref="B132:B164" si="2">ROW()-3</f>
        <v>129</v>
      </c>
      <c r="C132" s="698" t="s">
        <v>1330</v>
      </c>
      <c r="D132" s="725" t="s">
        <v>1331</v>
      </c>
      <c r="E132" s="706" t="s">
        <v>10</v>
      </c>
      <c r="F132" s="724">
        <v>9460</v>
      </c>
      <c r="G132" s="726">
        <v>2020.12</v>
      </c>
      <c r="H132" s="722">
        <v>2022.12</v>
      </c>
      <c r="I132" s="734" t="s">
        <v>1332</v>
      </c>
      <c r="J132" s="715" t="s">
        <v>273</v>
      </c>
    </row>
    <row r="133" s="560" customFormat="1" ht="67.5" spans="1:10">
      <c r="A133" s="698"/>
      <c r="B133" s="698">
        <f t="shared" si="2"/>
        <v>130</v>
      </c>
      <c r="C133" s="698" t="s">
        <v>367</v>
      </c>
      <c r="D133" s="699" t="s">
        <v>1843</v>
      </c>
      <c r="E133" s="706" t="s">
        <v>10</v>
      </c>
      <c r="F133" s="706">
        <v>21200</v>
      </c>
      <c r="G133" s="709" t="s">
        <v>21</v>
      </c>
      <c r="H133" s="709" t="s">
        <v>21</v>
      </c>
      <c r="I133" s="698" t="s">
        <v>277</v>
      </c>
      <c r="J133" s="698" t="s">
        <v>278</v>
      </c>
    </row>
    <row r="134" s="560" customFormat="1" ht="27" spans="1:10">
      <c r="A134" s="698" t="s">
        <v>393</v>
      </c>
      <c r="B134" s="698">
        <f t="shared" si="2"/>
        <v>131</v>
      </c>
      <c r="C134" s="698" t="s">
        <v>394</v>
      </c>
      <c r="D134" s="699" t="s">
        <v>395</v>
      </c>
      <c r="E134" s="706" t="s">
        <v>10</v>
      </c>
      <c r="F134" s="698">
        <v>334100</v>
      </c>
      <c r="G134" s="709">
        <v>2020.5</v>
      </c>
      <c r="H134" s="709">
        <v>2022.6</v>
      </c>
      <c r="I134" s="698" t="s">
        <v>137</v>
      </c>
      <c r="J134" s="698" t="s">
        <v>121</v>
      </c>
    </row>
    <row r="135" s="560" customFormat="1" ht="40.5" spans="1:10">
      <c r="A135" s="698"/>
      <c r="B135" s="698">
        <f t="shared" si="2"/>
        <v>132</v>
      </c>
      <c r="C135" s="698" t="s">
        <v>396</v>
      </c>
      <c r="D135" s="699" t="s">
        <v>397</v>
      </c>
      <c r="E135" s="698" t="s">
        <v>10</v>
      </c>
      <c r="F135" s="705">
        <v>30000</v>
      </c>
      <c r="G135" s="715" t="s">
        <v>21</v>
      </c>
      <c r="H135" s="715" t="s">
        <v>21</v>
      </c>
      <c r="I135" s="735" t="s">
        <v>398</v>
      </c>
      <c r="J135" s="698" t="s">
        <v>54</v>
      </c>
    </row>
    <row r="136" s="560" customFormat="1" ht="27" spans="1:10">
      <c r="A136" s="698"/>
      <c r="B136" s="698">
        <f t="shared" si="2"/>
        <v>133</v>
      </c>
      <c r="C136" s="698" t="s">
        <v>399</v>
      </c>
      <c r="D136" s="699" t="s">
        <v>400</v>
      </c>
      <c r="E136" s="698" t="s">
        <v>10</v>
      </c>
      <c r="F136" s="706">
        <v>55476</v>
      </c>
      <c r="G136" s="698" t="s">
        <v>401</v>
      </c>
      <c r="H136" s="709">
        <v>2022.6</v>
      </c>
      <c r="I136" s="698" t="s">
        <v>232</v>
      </c>
      <c r="J136" s="698" t="s">
        <v>24</v>
      </c>
    </row>
    <row r="137" s="560" customFormat="1" ht="27" spans="1:10">
      <c r="A137" s="698"/>
      <c r="B137" s="698">
        <f t="shared" si="2"/>
        <v>134</v>
      </c>
      <c r="C137" s="715" t="s">
        <v>403</v>
      </c>
      <c r="D137" s="727" t="s">
        <v>404</v>
      </c>
      <c r="E137" s="698" t="s">
        <v>10</v>
      </c>
      <c r="F137" s="728">
        <v>24940</v>
      </c>
      <c r="G137" s="726">
        <v>2020.12</v>
      </c>
      <c r="H137" s="726">
        <v>2022.12</v>
      </c>
      <c r="I137" s="736" t="s">
        <v>366</v>
      </c>
      <c r="J137" s="715" t="s">
        <v>273</v>
      </c>
    </row>
    <row r="138" s="560" customFormat="1" ht="81" spans="1:10">
      <c r="A138" s="698" t="s">
        <v>425</v>
      </c>
      <c r="B138" s="698">
        <f t="shared" si="2"/>
        <v>135</v>
      </c>
      <c r="C138" s="715" t="s">
        <v>1334</v>
      </c>
      <c r="D138" s="703" t="s">
        <v>1335</v>
      </c>
      <c r="E138" s="698" t="s">
        <v>10</v>
      </c>
      <c r="F138" s="705">
        <v>5000</v>
      </c>
      <c r="G138" s="698">
        <v>2021.1</v>
      </c>
      <c r="H138" s="729" t="s">
        <v>212</v>
      </c>
      <c r="I138" s="698" t="s">
        <v>428</v>
      </c>
      <c r="J138" s="715" t="s">
        <v>1336</v>
      </c>
    </row>
    <row r="139" s="560" customFormat="1" ht="54" spans="1:10">
      <c r="A139" s="698"/>
      <c r="B139" s="698">
        <f t="shared" si="2"/>
        <v>136</v>
      </c>
      <c r="C139" s="715"/>
      <c r="D139" s="703" t="s">
        <v>1337</v>
      </c>
      <c r="E139" s="698" t="s">
        <v>11</v>
      </c>
      <c r="F139" s="706" t="s">
        <v>21</v>
      </c>
      <c r="G139" s="698">
        <v>2021</v>
      </c>
      <c r="H139" s="729" t="s">
        <v>1105</v>
      </c>
      <c r="I139" s="698" t="s">
        <v>1338</v>
      </c>
      <c r="J139" s="715" t="s">
        <v>1303</v>
      </c>
    </row>
    <row r="140" s="560" customFormat="1" ht="27" spans="1:10">
      <c r="A140" s="698"/>
      <c r="B140" s="698">
        <f t="shared" si="2"/>
        <v>137</v>
      </c>
      <c r="C140" s="698" t="s">
        <v>1340</v>
      </c>
      <c r="D140" s="699" t="s">
        <v>1341</v>
      </c>
      <c r="E140" s="698" t="s">
        <v>10</v>
      </c>
      <c r="F140" s="705">
        <v>1000</v>
      </c>
      <c r="G140" s="698">
        <v>2021</v>
      </c>
      <c r="H140" s="698">
        <v>2021</v>
      </c>
      <c r="I140" s="698" t="s">
        <v>232</v>
      </c>
      <c r="J140" s="715" t="s">
        <v>24</v>
      </c>
    </row>
    <row r="141" s="560" customFormat="1" ht="54" spans="1:10">
      <c r="A141" s="698"/>
      <c r="B141" s="698">
        <f t="shared" si="2"/>
        <v>138</v>
      </c>
      <c r="C141" s="698" t="s">
        <v>1342</v>
      </c>
      <c r="D141" s="699" t="s">
        <v>1343</v>
      </c>
      <c r="E141" s="698" t="s">
        <v>10</v>
      </c>
      <c r="F141" s="705">
        <v>1800</v>
      </c>
      <c r="G141" s="698">
        <v>2021</v>
      </c>
      <c r="H141" s="698">
        <v>2021</v>
      </c>
      <c r="I141" s="698" t="s">
        <v>243</v>
      </c>
      <c r="J141" s="715" t="s">
        <v>54</v>
      </c>
    </row>
    <row r="142" s="560" customFormat="1" ht="54" spans="1:10">
      <c r="A142" s="698"/>
      <c r="B142" s="698">
        <f t="shared" si="2"/>
        <v>139</v>
      </c>
      <c r="C142" s="698" t="s">
        <v>1344</v>
      </c>
      <c r="D142" s="699" t="s">
        <v>1345</v>
      </c>
      <c r="E142" s="698" t="s">
        <v>10</v>
      </c>
      <c r="F142" s="705">
        <v>166</v>
      </c>
      <c r="G142" s="698">
        <v>2021</v>
      </c>
      <c r="H142" s="698">
        <v>2021</v>
      </c>
      <c r="I142" s="698" t="s">
        <v>247</v>
      </c>
      <c r="J142" s="715" t="s">
        <v>248</v>
      </c>
    </row>
    <row r="143" s="560" customFormat="1" ht="27" spans="1:10">
      <c r="A143" s="698"/>
      <c r="B143" s="698">
        <f t="shared" si="2"/>
        <v>140</v>
      </c>
      <c r="C143" s="698" t="s">
        <v>1346</v>
      </c>
      <c r="D143" s="699" t="s">
        <v>1347</v>
      </c>
      <c r="E143" s="698" t="s">
        <v>10</v>
      </c>
      <c r="F143" s="705">
        <v>500</v>
      </c>
      <c r="G143" s="698">
        <v>2021</v>
      </c>
      <c r="H143" s="698">
        <v>2021</v>
      </c>
      <c r="I143" s="698" t="s">
        <v>277</v>
      </c>
      <c r="J143" s="715" t="s">
        <v>278</v>
      </c>
    </row>
    <row r="144" s="560" customFormat="1" ht="40.5" spans="1:10">
      <c r="A144" s="698" t="s">
        <v>435</v>
      </c>
      <c r="B144" s="698">
        <f t="shared" si="2"/>
        <v>141</v>
      </c>
      <c r="C144" s="698" t="s">
        <v>1348</v>
      </c>
      <c r="D144" s="699" t="s">
        <v>1349</v>
      </c>
      <c r="E144" s="698" t="s">
        <v>85</v>
      </c>
      <c r="F144" s="705">
        <v>700</v>
      </c>
      <c r="G144" s="698">
        <v>2021</v>
      </c>
      <c r="H144" s="698">
        <v>2021</v>
      </c>
      <c r="I144" s="698" t="s">
        <v>170</v>
      </c>
      <c r="J144" s="698" t="s">
        <v>47</v>
      </c>
    </row>
    <row r="145" s="560" customFormat="1" ht="81" spans="1:10">
      <c r="A145" s="698"/>
      <c r="B145" s="698">
        <f t="shared" si="2"/>
        <v>142</v>
      </c>
      <c r="C145" s="698"/>
      <c r="D145" s="699" t="s">
        <v>1350</v>
      </c>
      <c r="E145" s="698" t="s">
        <v>10</v>
      </c>
      <c r="F145" s="705">
        <v>74042.2</v>
      </c>
      <c r="G145" s="698">
        <v>2021.1</v>
      </c>
      <c r="H145" s="698" t="s">
        <v>21</v>
      </c>
      <c r="I145" s="737" t="s">
        <v>1351</v>
      </c>
      <c r="J145" s="715" t="s">
        <v>1303</v>
      </c>
    </row>
    <row r="146" s="560" customFormat="1" ht="40.5" spans="1:10">
      <c r="A146" s="698"/>
      <c r="B146" s="698">
        <f t="shared" si="2"/>
        <v>143</v>
      </c>
      <c r="C146" s="698"/>
      <c r="D146" s="699" t="s">
        <v>1352</v>
      </c>
      <c r="E146" s="698" t="s">
        <v>11</v>
      </c>
      <c r="F146" s="706" t="s">
        <v>21</v>
      </c>
      <c r="G146" s="698">
        <v>2021</v>
      </c>
      <c r="H146" s="698" t="s">
        <v>21</v>
      </c>
      <c r="I146" s="698" t="s">
        <v>1353</v>
      </c>
      <c r="J146" s="715" t="s">
        <v>1303</v>
      </c>
    </row>
    <row r="147" s="560" customFormat="1" ht="40.5" spans="1:10">
      <c r="A147" s="698"/>
      <c r="B147" s="698">
        <f t="shared" si="2"/>
        <v>144</v>
      </c>
      <c r="C147" s="698" t="s">
        <v>1354</v>
      </c>
      <c r="D147" s="699" t="s">
        <v>1355</v>
      </c>
      <c r="E147" s="698" t="s">
        <v>10</v>
      </c>
      <c r="F147" s="705">
        <v>657</v>
      </c>
      <c r="G147" s="705">
        <v>2020</v>
      </c>
      <c r="H147" s="705">
        <v>2021</v>
      </c>
      <c r="I147" s="706" t="s">
        <v>137</v>
      </c>
      <c r="J147" s="698" t="s">
        <v>1313</v>
      </c>
    </row>
    <row r="148" s="560" customFormat="1" ht="40.5" spans="1:10">
      <c r="A148" s="698"/>
      <c r="B148" s="698">
        <f t="shared" si="2"/>
        <v>145</v>
      </c>
      <c r="C148" s="698" t="s">
        <v>1356</v>
      </c>
      <c r="D148" s="699" t="s">
        <v>1357</v>
      </c>
      <c r="E148" s="698" t="s">
        <v>10</v>
      </c>
      <c r="F148" s="705">
        <v>19880</v>
      </c>
      <c r="G148" s="709">
        <v>2021.3</v>
      </c>
      <c r="H148" s="709">
        <v>2022.12</v>
      </c>
      <c r="I148" s="698" t="s">
        <v>149</v>
      </c>
      <c r="J148" s="698" t="s">
        <v>34</v>
      </c>
    </row>
    <row r="149" s="560" customFormat="1" ht="40.5" spans="1:10">
      <c r="A149" s="698"/>
      <c r="B149" s="698">
        <f t="shared" si="2"/>
        <v>146</v>
      </c>
      <c r="C149" s="698" t="s">
        <v>1359</v>
      </c>
      <c r="D149" s="699" t="s">
        <v>1360</v>
      </c>
      <c r="E149" s="698" t="s">
        <v>10</v>
      </c>
      <c r="F149" s="705">
        <v>2850</v>
      </c>
      <c r="G149" s="698">
        <v>2021</v>
      </c>
      <c r="H149" s="698">
        <v>2021</v>
      </c>
      <c r="I149" s="698" t="s">
        <v>247</v>
      </c>
      <c r="J149" s="698" t="s">
        <v>248</v>
      </c>
    </row>
    <row r="150" s="560" customFormat="1" ht="94.5" spans="1:10">
      <c r="A150" s="698"/>
      <c r="B150" s="698">
        <f t="shared" si="2"/>
        <v>147</v>
      </c>
      <c r="C150" s="698" t="s">
        <v>1361</v>
      </c>
      <c r="D150" s="699" t="s">
        <v>1362</v>
      </c>
      <c r="E150" s="698" t="s">
        <v>10</v>
      </c>
      <c r="F150" s="706">
        <v>878</v>
      </c>
      <c r="G150" s="698">
        <v>2019</v>
      </c>
      <c r="H150" s="698">
        <v>2021</v>
      </c>
      <c r="I150" s="706" t="s">
        <v>272</v>
      </c>
      <c r="J150" s="698" t="s">
        <v>273</v>
      </c>
    </row>
    <row r="151" s="560" customFormat="1" ht="54" spans="1:10">
      <c r="A151" s="698"/>
      <c r="B151" s="698">
        <f t="shared" si="2"/>
        <v>148</v>
      </c>
      <c r="C151" s="698" t="s">
        <v>1363</v>
      </c>
      <c r="D151" s="703" t="s">
        <v>1364</v>
      </c>
      <c r="E151" s="698" t="s">
        <v>10</v>
      </c>
      <c r="F151" s="706">
        <v>7972</v>
      </c>
      <c r="G151" s="698">
        <v>2021</v>
      </c>
      <c r="H151" s="709" t="s">
        <v>21</v>
      </c>
      <c r="I151" s="698" t="s">
        <v>277</v>
      </c>
      <c r="J151" s="709" t="s">
        <v>278</v>
      </c>
    </row>
    <row r="152" s="559" customFormat="1" ht="27" spans="1:10">
      <c r="A152" s="698"/>
      <c r="B152" s="698">
        <f t="shared" si="2"/>
        <v>149</v>
      </c>
      <c r="C152" s="698" t="s">
        <v>1365</v>
      </c>
      <c r="D152" s="699" t="s">
        <v>444</v>
      </c>
      <c r="E152" s="698" t="s">
        <v>10</v>
      </c>
      <c r="F152" s="706">
        <v>800</v>
      </c>
      <c r="G152" s="729" t="s">
        <v>192</v>
      </c>
      <c r="H152" s="698">
        <v>2021</v>
      </c>
      <c r="I152" s="698" t="s">
        <v>37</v>
      </c>
      <c r="J152" s="698" t="s">
        <v>38</v>
      </c>
    </row>
    <row r="153" s="558" customFormat="1" spans="1:10">
      <c r="A153" s="698"/>
      <c r="B153" s="698">
        <f t="shared" si="2"/>
        <v>150</v>
      </c>
      <c r="C153" s="698" t="s">
        <v>1366</v>
      </c>
      <c r="D153" s="699" t="s">
        <v>1367</v>
      </c>
      <c r="E153" s="698" t="s">
        <v>10</v>
      </c>
      <c r="F153" s="706">
        <v>6628</v>
      </c>
      <c r="G153" s="698">
        <v>2021</v>
      </c>
      <c r="H153" s="698">
        <v>2021</v>
      </c>
      <c r="I153" s="698" t="s">
        <v>264</v>
      </c>
      <c r="J153" s="698" t="s">
        <v>264</v>
      </c>
    </row>
    <row r="154" s="558" customFormat="1" ht="40.5" spans="1:10">
      <c r="A154" s="698"/>
      <c r="B154" s="698">
        <f t="shared" si="2"/>
        <v>151</v>
      </c>
      <c r="C154" s="698" t="s">
        <v>1369</v>
      </c>
      <c r="D154" s="699" t="s">
        <v>1370</v>
      </c>
      <c r="E154" s="698" t="s">
        <v>10</v>
      </c>
      <c r="F154" s="706">
        <v>2301</v>
      </c>
      <c r="G154" s="698">
        <v>2021</v>
      </c>
      <c r="H154" s="698">
        <v>2023</v>
      </c>
      <c r="I154" s="716" t="s">
        <v>219</v>
      </c>
      <c r="J154" s="698" t="s">
        <v>110</v>
      </c>
    </row>
    <row r="155" s="558" customFormat="1" ht="54" spans="1:10">
      <c r="A155" s="698"/>
      <c r="B155" s="698">
        <f t="shared" si="2"/>
        <v>152</v>
      </c>
      <c r="C155" s="698" t="s">
        <v>1371</v>
      </c>
      <c r="D155" s="699" t="s">
        <v>1372</v>
      </c>
      <c r="E155" s="698" t="s">
        <v>10</v>
      </c>
      <c r="F155" s="706">
        <v>575</v>
      </c>
      <c r="G155" s="698">
        <v>2020</v>
      </c>
      <c r="H155" s="698">
        <v>2021</v>
      </c>
      <c r="I155" s="698" t="s">
        <v>232</v>
      </c>
      <c r="J155" s="698" t="s">
        <v>24</v>
      </c>
    </row>
    <row r="156" s="558" customFormat="1" ht="67.5" spans="1:10">
      <c r="A156" s="698" t="s">
        <v>456</v>
      </c>
      <c r="B156" s="698">
        <f t="shared" si="2"/>
        <v>153</v>
      </c>
      <c r="C156" s="698" t="s">
        <v>1373</v>
      </c>
      <c r="D156" s="699" t="s">
        <v>1374</v>
      </c>
      <c r="E156" s="698" t="s">
        <v>11</v>
      </c>
      <c r="F156" s="706" t="s">
        <v>21</v>
      </c>
      <c r="G156" s="698">
        <v>2021</v>
      </c>
      <c r="H156" s="698">
        <v>2025</v>
      </c>
      <c r="I156" s="698" t="s">
        <v>1375</v>
      </c>
      <c r="J156" s="715" t="s">
        <v>1303</v>
      </c>
    </row>
    <row r="157" s="558" customFormat="1" ht="40.5" spans="1:10">
      <c r="A157" s="698"/>
      <c r="B157" s="698">
        <f t="shared" si="2"/>
        <v>154</v>
      </c>
      <c r="C157" s="698" t="s">
        <v>1377</v>
      </c>
      <c r="D157" s="699" t="s">
        <v>1378</v>
      </c>
      <c r="E157" s="698" t="s">
        <v>10</v>
      </c>
      <c r="F157" s="705">
        <v>750</v>
      </c>
      <c r="G157" s="698">
        <v>2021</v>
      </c>
      <c r="H157" s="698">
        <v>2021</v>
      </c>
      <c r="I157" s="716" t="s">
        <v>219</v>
      </c>
      <c r="J157" s="698" t="s">
        <v>110</v>
      </c>
    </row>
    <row r="158" s="558" customFormat="1" ht="81" spans="1:10">
      <c r="A158" s="698"/>
      <c r="B158" s="698">
        <f t="shared" si="2"/>
        <v>155</v>
      </c>
      <c r="C158" s="698" t="s">
        <v>1379</v>
      </c>
      <c r="D158" s="699" t="s">
        <v>1380</v>
      </c>
      <c r="E158" s="698" t="s">
        <v>10</v>
      </c>
      <c r="F158" s="698">
        <v>6313</v>
      </c>
      <c r="G158" s="698">
        <v>2020</v>
      </c>
      <c r="H158" s="698">
        <v>2022</v>
      </c>
      <c r="I158" s="698" t="s">
        <v>243</v>
      </c>
      <c r="J158" s="698" t="s">
        <v>54</v>
      </c>
    </row>
    <row r="159" s="560" customFormat="1" ht="27" spans="1:10">
      <c r="A159" s="698"/>
      <c r="B159" s="698">
        <f t="shared" si="2"/>
        <v>156</v>
      </c>
      <c r="C159" s="698" t="s">
        <v>1381</v>
      </c>
      <c r="D159" s="699" t="s">
        <v>1382</v>
      </c>
      <c r="E159" s="698" t="s">
        <v>10</v>
      </c>
      <c r="F159" s="698">
        <v>500</v>
      </c>
      <c r="G159" s="698">
        <v>2021.7</v>
      </c>
      <c r="H159" s="698">
        <v>2021.12</v>
      </c>
      <c r="I159" s="698" t="s">
        <v>149</v>
      </c>
      <c r="J159" s="698" t="s">
        <v>34</v>
      </c>
    </row>
    <row r="160" s="558" customFormat="1" ht="81" spans="1:10">
      <c r="A160" s="698"/>
      <c r="B160" s="698">
        <f t="shared" si="2"/>
        <v>157</v>
      </c>
      <c r="C160" s="698" t="s">
        <v>1383</v>
      </c>
      <c r="D160" s="699" t="s">
        <v>1384</v>
      </c>
      <c r="E160" s="698" t="s">
        <v>10</v>
      </c>
      <c r="F160" s="700">
        <v>6016</v>
      </c>
      <c r="G160" s="698">
        <v>2021</v>
      </c>
      <c r="H160" s="698">
        <v>2021</v>
      </c>
      <c r="I160" s="698" t="s">
        <v>262</v>
      </c>
      <c r="J160" s="698" t="s">
        <v>264</v>
      </c>
    </row>
    <row r="161" s="558" customFormat="1" ht="27" spans="1:10">
      <c r="A161" s="698"/>
      <c r="B161" s="698">
        <f t="shared" si="2"/>
        <v>158</v>
      </c>
      <c r="C161" s="698" t="s">
        <v>1385</v>
      </c>
      <c r="D161" s="699" t="s">
        <v>1386</v>
      </c>
      <c r="E161" s="698" t="s">
        <v>10</v>
      </c>
      <c r="F161" s="698">
        <v>1000</v>
      </c>
      <c r="G161" s="698">
        <v>2021</v>
      </c>
      <c r="H161" s="698">
        <v>2021</v>
      </c>
      <c r="I161" s="698" t="s">
        <v>277</v>
      </c>
      <c r="J161" s="698" t="s">
        <v>278</v>
      </c>
    </row>
    <row r="162" s="560" customFormat="1" ht="27" spans="1:10">
      <c r="A162" s="698"/>
      <c r="B162" s="698">
        <f t="shared" si="2"/>
        <v>159</v>
      </c>
      <c r="C162" s="717" t="s">
        <v>1159</v>
      </c>
      <c r="D162" s="718" t="s">
        <v>1160</v>
      </c>
      <c r="E162" s="698" t="s">
        <v>10</v>
      </c>
      <c r="F162" s="706">
        <v>500</v>
      </c>
      <c r="G162" s="698">
        <v>2021.4</v>
      </c>
      <c r="H162" s="698">
        <v>2021.9</v>
      </c>
      <c r="I162" s="698" t="s">
        <v>137</v>
      </c>
      <c r="J162" s="700" t="s">
        <v>121</v>
      </c>
    </row>
    <row r="163" s="560" customFormat="1" ht="27" spans="1:10">
      <c r="A163" s="698"/>
      <c r="B163" s="698">
        <f t="shared" si="2"/>
        <v>160</v>
      </c>
      <c r="C163" s="698" t="s">
        <v>1166</v>
      </c>
      <c r="D163" s="699" t="s">
        <v>1167</v>
      </c>
      <c r="E163" s="698" t="s">
        <v>10</v>
      </c>
      <c r="F163" s="706">
        <v>1800</v>
      </c>
      <c r="G163" s="709" t="s">
        <v>21</v>
      </c>
      <c r="H163" s="709" t="s">
        <v>21</v>
      </c>
      <c r="I163" s="698" t="s">
        <v>277</v>
      </c>
      <c r="J163" s="698" t="s">
        <v>278</v>
      </c>
    </row>
    <row r="164" s="560" customFormat="1" ht="67.5" spans="1:10">
      <c r="A164" s="698"/>
      <c r="B164" s="698">
        <f t="shared" si="2"/>
        <v>161</v>
      </c>
      <c r="C164" s="698" t="s">
        <v>1387</v>
      </c>
      <c r="D164" s="699" t="s">
        <v>1388</v>
      </c>
      <c r="E164" s="698" t="s">
        <v>10</v>
      </c>
      <c r="F164" s="698">
        <v>3000</v>
      </c>
      <c r="G164" s="698">
        <v>2021</v>
      </c>
      <c r="H164" s="698">
        <v>2021</v>
      </c>
      <c r="I164" s="698" t="s">
        <v>137</v>
      </c>
      <c r="J164" s="698" t="s">
        <v>1313</v>
      </c>
    </row>
    <row r="165" s="560" customFormat="1" spans="1:10">
      <c r="A165" s="696" t="str">
        <f>项目库统计汇总表0!A4</f>
        <v>二、靓景（合计项目297项，总投资1772.78亿元；其中新建项目176项，总投资1037.24亿元；续建项目68项，总投资275.91亿元；谋划项目53项，总投资459.61亿元。）</v>
      </c>
      <c r="B165" s="696"/>
      <c r="C165" s="696"/>
      <c r="D165" s="696"/>
      <c r="E165" s="696"/>
      <c r="F165" s="696"/>
      <c r="G165" s="696"/>
      <c r="H165" s="696"/>
      <c r="I165" s="696"/>
      <c r="J165" s="696"/>
    </row>
    <row r="166" s="560" customFormat="1" spans="1:10">
      <c r="A166" s="696" t="str">
        <f>项目库统计汇总表0!A5</f>
        <v>1、园林绿化（合计项目106项，总投资262.17亿元；其中新建项目51项，总投资72.62亿元；续建项目29项，总投资63.65亿元；谋划项目26项，总投资125.89亿元。）</v>
      </c>
      <c r="B166" s="696"/>
      <c r="C166" s="696"/>
      <c r="D166" s="696"/>
      <c r="E166" s="696"/>
      <c r="F166" s="696"/>
      <c r="G166" s="696"/>
      <c r="H166" s="696"/>
      <c r="I166" s="696"/>
      <c r="J166" s="696"/>
    </row>
    <row r="167" s="560" customFormat="1" ht="40.5" spans="1:10">
      <c r="A167" s="698" t="s">
        <v>476</v>
      </c>
      <c r="B167" s="698">
        <f>B164+1</f>
        <v>162</v>
      </c>
      <c r="C167" s="698" t="s">
        <v>477</v>
      </c>
      <c r="D167" s="699" t="s">
        <v>478</v>
      </c>
      <c r="E167" s="698" t="s">
        <v>85</v>
      </c>
      <c r="F167" s="730">
        <v>150000</v>
      </c>
      <c r="G167" s="730">
        <v>2012</v>
      </c>
      <c r="H167" s="709">
        <v>2022</v>
      </c>
      <c r="I167" s="716" t="s">
        <v>219</v>
      </c>
      <c r="J167" s="698" t="s">
        <v>110</v>
      </c>
    </row>
    <row r="168" s="560" customFormat="1" ht="40.5" spans="1:10">
      <c r="A168" s="698"/>
      <c r="B168" s="698">
        <f t="shared" ref="B168:B183" si="3">B167+1</f>
        <v>163</v>
      </c>
      <c r="C168" s="698" t="s">
        <v>1390</v>
      </c>
      <c r="D168" s="699" t="s">
        <v>1391</v>
      </c>
      <c r="E168" s="698" t="s">
        <v>85</v>
      </c>
      <c r="F168" s="730">
        <v>4000</v>
      </c>
      <c r="G168" s="730">
        <v>2020</v>
      </c>
      <c r="H168" s="709">
        <v>2021</v>
      </c>
      <c r="I168" s="698" t="s">
        <v>1392</v>
      </c>
      <c r="J168" s="698" t="s">
        <v>24</v>
      </c>
    </row>
    <row r="169" s="560" customFormat="1" ht="40.5" spans="1:10">
      <c r="A169" s="698" t="s">
        <v>480</v>
      </c>
      <c r="B169" s="698">
        <f t="shared" si="3"/>
        <v>164</v>
      </c>
      <c r="C169" s="709" t="s">
        <v>481</v>
      </c>
      <c r="D169" s="703" t="s">
        <v>482</v>
      </c>
      <c r="E169" s="698" t="s">
        <v>10</v>
      </c>
      <c r="F169" s="709">
        <v>8000</v>
      </c>
      <c r="G169" s="730" t="s">
        <v>21</v>
      </c>
      <c r="H169" s="709" t="s">
        <v>21</v>
      </c>
      <c r="I169" s="698" t="s">
        <v>277</v>
      </c>
      <c r="J169" s="698" t="s">
        <v>278</v>
      </c>
    </row>
    <row r="170" s="560" customFormat="1" ht="27" spans="1:10">
      <c r="A170" s="698"/>
      <c r="B170" s="698">
        <f t="shared" si="3"/>
        <v>165</v>
      </c>
      <c r="C170" s="698" t="s">
        <v>485</v>
      </c>
      <c r="D170" s="699" t="s">
        <v>1393</v>
      </c>
      <c r="E170" s="698" t="s">
        <v>10</v>
      </c>
      <c r="F170" s="709">
        <v>309</v>
      </c>
      <c r="G170" s="709" t="s">
        <v>21</v>
      </c>
      <c r="H170" s="709" t="s">
        <v>21</v>
      </c>
      <c r="I170" s="698" t="s">
        <v>37</v>
      </c>
      <c r="J170" s="698" t="s">
        <v>38</v>
      </c>
    </row>
    <row r="171" s="560" customFormat="1" ht="27" spans="1:10">
      <c r="A171" s="698"/>
      <c r="B171" s="698">
        <f t="shared" si="3"/>
        <v>166</v>
      </c>
      <c r="C171" s="698" t="s">
        <v>487</v>
      </c>
      <c r="D171" s="699" t="s">
        <v>488</v>
      </c>
      <c r="E171" s="698" t="s">
        <v>10</v>
      </c>
      <c r="F171" s="709">
        <v>14000</v>
      </c>
      <c r="G171" s="709">
        <v>2021</v>
      </c>
      <c r="H171" s="709">
        <v>2023</v>
      </c>
      <c r="I171" s="698" t="s">
        <v>149</v>
      </c>
      <c r="J171" s="698" t="s">
        <v>34</v>
      </c>
    </row>
    <row r="172" s="560" customFormat="1" ht="27" spans="1:10">
      <c r="A172" s="698"/>
      <c r="B172" s="698">
        <f t="shared" si="3"/>
        <v>167</v>
      </c>
      <c r="C172" s="698" t="s">
        <v>489</v>
      </c>
      <c r="D172" s="699" t="s">
        <v>490</v>
      </c>
      <c r="E172" s="698" t="s">
        <v>10</v>
      </c>
      <c r="F172" s="713">
        <v>13171</v>
      </c>
      <c r="G172" s="713">
        <v>2024</v>
      </c>
      <c r="H172" s="722">
        <v>2025</v>
      </c>
      <c r="I172" s="698" t="s">
        <v>262</v>
      </c>
      <c r="J172" s="698" t="s">
        <v>264</v>
      </c>
    </row>
    <row r="173" s="560" customFormat="1" ht="27" spans="1:10">
      <c r="A173" s="698"/>
      <c r="B173" s="698">
        <f t="shared" si="3"/>
        <v>168</v>
      </c>
      <c r="C173" s="698" t="s">
        <v>491</v>
      </c>
      <c r="D173" s="699" t="s">
        <v>492</v>
      </c>
      <c r="E173" s="698" t="s">
        <v>10</v>
      </c>
      <c r="F173" s="713">
        <v>2000</v>
      </c>
      <c r="G173" s="709" t="s">
        <v>21</v>
      </c>
      <c r="H173" s="709" t="s">
        <v>21</v>
      </c>
      <c r="I173" s="698" t="s">
        <v>277</v>
      </c>
      <c r="J173" s="698" t="s">
        <v>278</v>
      </c>
    </row>
    <row r="174" s="560" customFormat="1" ht="27" spans="1:10">
      <c r="A174" s="698"/>
      <c r="B174" s="698">
        <f t="shared" si="3"/>
        <v>169</v>
      </c>
      <c r="C174" s="698" t="s">
        <v>1394</v>
      </c>
      <c r="D174" s="699" t="s">
        <v>1395</v>
      </c>
      <c r="E174" s="698" t="s">
        <v>10</v>
      </c>
      <c r="F174" s="713">
        <v>10000</v>
      </c>
      <c r="G174" s="709">
        <v>2021</v>
      </c>
      <c r="H174" s="709">
        <v>2025</v>
      </c>
      <c r="I174" s="716" t="s">
        <v>219</v>
      </c>
      <c r="J174" s="698" t="s">
        <v>110</v>
      </c>
    </row>
    <row r="175" s="560" customFormat="1" ht="27" spans="1:10">
      <c r="A175" s="698"/>
      <c r="B175" s="698">
        <f t="shared" si="3"/>
        <v>170</v>
      </c>
      <c r="C175" s="698" t="s">
        <v>493</v>
      </c>
      <c r="D175" s="699" t="s">
        <v>494</v>
      </c>
      <c r="E175" s="698" t="s">
        <v>85</v>
      </c>
      <c r="F175" s="709" t="s">
        <v>21</v>
      </c>
      <c r="G175" s="709" t="s">
        <v>21</v>
      </c>
      <c r="H175" s="709" t="s">
        <v>21</v>
      </c>
      <c r="I175" s="716" t="s">
        <v>219</v>
      </c>
      <c r="J175" s="698" t="s">
        <v>110</v>
      </c>
    </row>
    <row r="176" s="560" customFormat="1" ht="40.5" spans="1:10">
      <c r="A176" s="698"/>
      <c r="B176" s="698">
        <f t="shared" si="3"/>
        <v>171</v>
      </c>
      <c r="C176" s="698" t="s">
        <v>495</v>
      </c>
      <c r="D176" s="699" t="s">
        <v>496</v>
      </c>
      <c r="E176" s="698" t="s">
        <v>11</v>
      </c>
      <c r="F176" s="709" t="s">
        <v>21</v>
      </c>
      <c r="G176" s="709" t="s">
        <v>21</v>
      </c>
      <c r="H176" s="709" t="s">
        <v>21</v>
      </c>
      <c r="I176" s="698" t="s">
        <v>497</v>
      </c>
      <c r="J176" s="698" t="s">
        <v>47</v>
      </c>
    </row>
    <row r="177" s="560" customFormat="1" ht="27" spans="1:10">
      <c r="A177" s="698"/>
      <c r="B177" s="698">
        <f t="shared" si="3"/>
        <v>172</v>
      </c>
      <c r="C177" s="698" t="s">
        <v>498</v>
      </c>
      <c r="D177" s="699" t="s">
        <v>499</v>
      </c>
      <c r="E177" s="698" t="s">
        <v>11</v>
      </c>
      <c r="F177" s="709" t="s">
        <v>21</v>
      </c>
      <c r="G177" s="709" t="s">
        <v>21</v>
      </c>
      <c r="H177" s="709" t="s">
        <v>21</v>
      </c>
      <c r="I177" s="698" t="s">
        <v>497</v>
      </c>
      <c r="J177" s="698" t="s">
        <v>47</v>
      </c>
    </row>
    <row r="178" s="560" customFormat="1" ht="27" spans="1:10">
      <c r="A178" s="698"/>
      <c r="B178" s="698">
        <f t="shared" si="3"/>
        <v>173</v>
      </c>
      <c r="C178" s="698" t="s">
        <v>500</v>
      </c>
      <c r="D178" s="731" t="s">
        <v>501</v>
      </c>
      <c r="E178" s="698" t="s">
        <v>11</v>
      </c>
      <c r="F178" s="709" t="s">
        <v>21</v>
      </c>
      <c r="G178" s="709" t="s">
        <v>21</v>
      </c>
      <c r="H178" s="709" t="s">
        <v>21</v>
      </c>
      <c r="I178" s="702" t="s">
        <v>277</v>
      </c>
      <c r="J178" s="702" t="s">
        <v>278</v>
      </c>
    </row>
    <row r="179" s="560" customFormat="1" ht="40.5" spans="1:10">
      <c r="A179" s="698"/>
      <c r="B179" s="698">
        <f t="shared" si="3"/>
        <v>174</v>
      </c>
      <c r="C179" s="698" t="s">
        <v>1397</v>
      </c>
      <c r="D179" s="731" t="s">
        <v>1398</v>
      </c>
      <c r="E179" s="698" t="s">
        <v>11</v>
      </c>
      <c r="F179" s="709" t="s">
        <v>21</v>
      </c>
      <c r="G179" s="709">
        <v>2021</v>
      </c>
      <c r="H179" s="709">
        <v>2025</v>
      </c>
      <c r="I179" s="702" t="s">
        <v>1399</v>
      </c>
      <c r="J179" s="702" t="s">
        <v>54</v>
      </c>
    </row>
    <row r="180" s="560" customFormat="1" ht="27" spans="1:10">
      <c r="A180" s="698"/>
      <c r="B180" s="698">
        <f t="shared" si="3"/>
        <v>175</v>
      </c>
      <c r="C180" s="698" t="s">
        <v>502</v>
      </c>
      <c r="D180" s="699" t="s">
        <v>503</v>
      </c>
      <c r="E180" s="698" t="s">
        <v>11</v>
      </c>
      <c r="F180" s="709" t="s">
        <v>21</v>
      </c>
      <c r="G180" s="709" t="s">
        <v>21</v>
      </c>
      <c r="H180" s="709" t="s">
        <v>21</v>
      </c>
      <c r="I180" s="698" t="s">
        <v>300</v>
      </c>
      <c r="J180" s="698" t="s">
        <v>59</v>
      </c>
    </row>
    <row r="181" s="560" customFormat="1" ht="27" spans="1:10">
      <c r="A181" s="698" t="s">
        <v>504</v>
      </c>
      <c r="B181" s="698">
        <f t="shared" si="3"/>
        <v>176</v>
      </c>
      <c r="C181" s="698" t="s">
        <v>505</v>
      </c>
      <c r="D181" s="699" t="s">
        <v>506</v>
      </c>
      <c r="E181" s="698" t="s">
        <v>10</v>
      </c>
      <c r="F181" s="709">
        <v>150000</v>
      </c>
      <c r="G181" s="709">
        <v>2021</v>
      </c>
      <c r="H181" s="709">
        <v>2025</v>
      </c>
      <c r="I181" s="698" t="s">
        <v>137</v>
      </c>
      <c r="J181" s="698" t="s">
        <v>121</v>
      </c>
    </row>
    <row r="182" s="560" customFormat="1" ht="40.5" spans="1:10">
      <c r="A182" s="698"/>
      <c r="B182" s="698">
        <f t="shared" si="3"/>
        <v>177</v>
      </c>
      <c r="C182" s="698" t="s">
        <v>507</v>
      </c>
      <c r="D182" s="699" t="s">
        <v>508</v>
      </c>
      <c r="E182" s="698" t="s">
        <v>10</v>
      </c>
      <c r="F182" s="713">
        <v>10000</v>
      </c>
      <c r="G182" s="709">
        <v>2023</v>
      </c>
      <c r="H182" s="709">
        <v>2025</v>
      </c>
      <c r="I182" s="698" t="s">
        <v>359</v>
      </c>
      <c r="J182" s="698" t="s">
        <v>360</v>
      </c>
    </row>
    <row r="183" s="560" customFormat="1" ht="40.5" spans="1:12">
      <c r="A183" s="698"/>
      <c r="B183" s="698">
        <f t="shared" si="3"/>
        <v>178</v>
      </c>
      <c r="C183" s="698" t="s">
        <v>509</v>
      </c>
      <c r="D183" s="699" t="s">
        <v>510</v>
      </c>
      <c r="E183" s="698" t="s">
        <v>10</v>
      </c>
      <c r="F183" s="709" t="s">
        <v>21</v>
      </c>
      <c r="G183" s="732">
        <v>2022</v>
      </c>
      <c r="H183" s="709">
        <v>2022</v>
      </c>
      <c r="I183" s="698" t="s">
        <v>479</v>
      </c>
      <c r="J183" s="698" t="s">
        <v>47</v>
      </c>
      <c r="K183" s="560" t="s">
        <v>1845</v>
      </c>
      <c r="L183" s="560" t="s">
        <v>1846</v>
      </c>
    </row>
    <row r="184" s="560" customFormat="1" ht="27" spans="1:10">
      <c r="A184" s="698"/>
      <c r="B184" s="698"/>
      <c r="C184" s="698"/>
      <c r="D184" s="733" t="s">
        <v>511</v>
      </c>
      <c r="E184" s="698"/>
      <c r="F184" s="709" t="s">
        <v>21</v>
      </c>
      <c r="G184" s="730">
        <v>2023</v>
      </c>
      <c r="H184" s="709">
        <v>2024</v>
      </c>
      <c r="I184" s="698" t="s">
        <v>479</v>
      </c>
      <c r="J184" s="698" t="s">
        <v>47</v>
      </c>
    </row>
    <row r="185" s="560" customFormat="1" ht="27" spans="1:10">
      <c r="A185" s="698"/>
      <c r="B185" s="698"/>
      <c r="C185" s="698"/>
      <c r="D185" s="733" t="s">
        <v>512</v>
      </c>
      <c r="E185" s="698"/>
      <c r="F185" s="709" t="s">
        <v>21</v>
      </c>
      <c r="G185" s="730">
        <v>2022</v>
      </c>
      <c r="H185" s="709">
        <v>2023</v>
      </c>
      <c r="I185" s="698" t="s">
        <v>479</v>
      </c>
      <c r="J185" s="698" t="s">
        <v>47</v>
      </c>
    </row>
    <row r="186" s="560" customFormat="1" ht="27" spans="1:10">
      <c r="A186" s="698"/>
      <c r="B186" s="698">
        <f>B183+1</f>
        <v>179</v>
      </c>
      <c r="C186" s="698" t="s">
        <v>516</v>
      </c>
      <c r="D186" s="733" t="s">
        <v>517</v>
      </c>
      <c r="E186" s="698" t="s">
        <v>10</v>
      </c>
      <c r="F186" s="709">
        <v>2000</v>
      </c>
      <c r="G186" s="709" t="s">
        <v>21</v>
      </c>
      <c r="H186" s="709" t="s">
        <v>21</v>
      </c>
      <c r="I186" s="698" t="s">
        <v>277</v>
      </c>
      <c r="J186" s="698" t="s">
        <v>278</v>
      </c>
    </row>
    <row r="187" s="560" customFormat="1" ht="40.5" spans="1:12">
      <c r="A187" s="698"/>
      <c r="B187" s="698">
        <f t="shared" ref="B187:B250" si="4">B186+1</f>
        <v>180</v>
      </c>
      <c r="C187" s="698" t="s">
        <v>518</v>
      </c>
      <c r="D187" s="733" t="s">
        <v>1400</v>
      </c>
      <c r="E187" s="698" t="s">
        <v>10</v>
      </c>
      <c r="F187" s="709" t="s">
        <v>21</v>
      </c>
      <c r="G187" s="709">
        <v>2021</v>
      </c>
      <c r="H187" s="709">
        <v>2025</v>
      </c>
      <c r="I187" s="738" t="s">
        <v>1847</v>
      </c>
      <c r="J187" s="698" t="s">
        <v>429</v>
      </c>
      <c r="K187" s="560" t="s">
        <v>1845</v>
      </c>
      <c r="L187" s="560" t="s">
        <v>1846</v>
      </c>
    </row>
    <row r="188" s="560" customFormat="1" ht="54" spans="1:10">
      <c r="A188" s="698"/>
      <c r="B188" s="698">
        <f t="shared" si="4"/>
        <v>181</v>
      </c>
      <c r="C188" s="698" t="s">
        <v>1401</v>
      </c>
      <c r="D188" s="699" t="s">
        <v>1402</v>
      </c>
      <c r="E188" s="698" t="s">
        <v>10</v>
      </c>
      <c r="F188" s="709">
        <v>1200</v>
      </c>
      <c r="G188" s="709">
        <v>2021</v>
      </c>
      <c r="H188" s="709">
        <v>2022</v>
      </c>
      <c r="I188" s="698" t="s">
        <v>311</v>
      </c>
      <c r="J188" s="698" t="s">
        <v>59</v>
      </c>
    </row>
    <row r="189" s="560" customFormat="1" ht="40.5" spans="1:10">
      <c r="A189" s="698"/>
      <c r="B189" s="698">
        <f t="shared" si="4"/>
        <v>182</v>
      </c>
      <c r="C189" s="698" t="s">
        <v>1403</v>
      </c>
      <c r="D189" s="699" t="s">
        <v>1404</v>
      </c>
      <c r="E189" s="698" t="s">
        <v>10</v>
      </c>
      <c r="F189" s="709">
        <v>390</v>
      </c>
      <c r="G189" s="709">
        <v>2021</v>
      </c>
      <c r="H189" s="709">
        <v>2021</v>
      </c>
      <c r="I189" s="698" t="s">
        <v>479</v>
      </c>
      <c r="J189" s="698" t="s">
        <v>47</v>
      </c>
    </row>
    <row r="190" s="560" customFormat="1" ht="40.5" spans="1:10">
      <c r="A190" s="698"/>
      <c r="B190" s="698">
        <f t="shared" si="4"/>
        <v>183</v>
      </c>
      <c r="C190" s="698" t="s">
        <v>1405</v>
      </c>
      <c r="D190" s="699" t="s">
        <v>1406</v>
      </c>
      <c r="E190" s="698" t="s">
        <v>10</v>
      </c>
      <c r="F190" s="698">
        <v>6500</v>
      </c>
      <c r="G190" s="698">
        <v>2021</v>
      </c>
      <c r="H190" s="709">
        <v>2021</v>
      </c>
      <c r="I190" s="698" t="s">
        <v>247</v>
      </c>
      <c r="J190" s="698" t="s">
        <v>248</v>
      </c>
    </row>
    <row r="191" s="560" customFormat="1" ht="27" spans="1:10">
      <c r="A191" s="698"/>
      <c r="B191" s="698">
        <f t="shared" si="4"/>
        <v>184</v>
      </c>
      <c r="C191" s="698" t="s">
        <v>1407</v>
      </c>
      <c r="D191" s="699" t="s">
        <v>1408</v>
      </c>
      <c r="E191" s="698" t="s">
        <v>10</v>
      </c>
      <c r="F191" s="709">
        <v>1800</v>
      </c>
      <c r="G191" s="709">
        <v>2021</v>
      </c>
      <c r="H191" s="709">
        <v>2021</v>
      </c>
      <c r="I191" s="698" t="s">
        <v>149</v>
      </c>
      <c r="J191" s="698" t="s">
        <v>34</v>
      </c>
    </row>
    <row r="192" s="560" customFormat="1" ht="54" spans="1:10">
      <c r="A192" s="698"/>
      <c r="B192" s="698">
        <f t="shared" si="4"/>
        <v>185</v>
      </c>
      <c r="C192" s="698" t="s">
        <v>1409</v>
      </c>
      <c r="D192" s="699" t="s">
        <v>1410</v>
      </c>
      <c r="E192" s="698" t="s">
        <v>85</v>
      </c>
      <c r="F192" s="698">
        <v>4478</v>
      </c>
      <c r="G192" s="698">
        <v>2020</v>
      </c>
      <c r="H192" s="709">
        <v>2021</v>
      </c>
      <c r="I192" s="698" t="s">
        <v>262</v>
      </c>
      <c r="J192" s="698" t="s">
        <v>264</v>
      </c>
    </row>
    <row r="193" s="560" customFormat="1" ht="27" spans="1:10">
      <c r="A193" s="698"/>
      <c r="B193" s="698">
        <f t="shared" si="4"/>
        <v>186</v>
      </c>
      <c r="C193" s="698" t="s">
        <v>1414</v>
      </c>
      <c r="D193" s="699" t="s">
        <v>1415</v>
      </c>
      <c r="E193" s="698" t="s">
        <v>85</v>
      </c>
      <c r="F193" s="709">
        <v>10400</v>
      </c>
      <c r="G193" s="709">
        <v>2020</v>
      </c>
      <c r="H193" s="709">
        <v>2023</v>
      </c>
      <c r="I193" s="698" t="s">
        <v>37</v>
      </c>
      <c r="J193" s="698" t="s">
        <v>38</v>
      </c>
    </row>
    <row r="194" s="560" customFormat="1" spans="1:10">
      <c r="A194" s="698"/>
      <c r="B194" s="698">
        <f t="shared" si="4"/>
        <v>187</v>
      </c>
      <c r="C194" s="698" t="s">
        <v>1416</v>
      </c>
      <c r="D194" s="699" t="s">
        <v>1417</v>
      </c>
      <c r="E194" s="698" t="s">
        <v>85</v>
      </c>
      <c r="F194" s="709">
        <v>18000</v>
      </c>
      <c r="G194" s="709">
        <v>2020</v>
      </c>
      <c r="H194" s="709">
        <v>2021</v>
      </c>
      <c r="I194" s="698" t="s">
        <v>37</v>
      </c>
      <c r="J194" s="698" t="s">
        <v>38</v>
      </c>
    </row>
    <row r="195" s="560" customFormat="1" ht="54" spans="1:10">
      <c r="A195" s="698"/>
      <c r="B195" s="698">
        <f t="shared" si="4"/>
        <v>188</v>
      </c>
      <c r="C195" s="698" t="s">
        <v>1418</v>
      </c>
      <c r="D195" s="699" t="s">
        <v>1419</v>
      </c>
      <c r="E195" s="698" t="s">
        <v>85</v>
      </c>
      <c r="F195" s="709">
        <v>55100</v>
      </c>
      <c r="G195" s="709">
        <v>2016</v>
      </c>
      <c r="H195" s="709">
        <v>2022</v>
      </c>
      <c r="I195" s="698" t="s">
        <v>262</v>
      </c>
      <c r="J195" s="698" t="s">
        <v>264</v>
      </c>
    </row>
    <row r="196" s="560" customFormat="1" ht="27" spans="1:10">
      <c r="A196" s="698"/>
      <c r="B196" s="698">
        <f t="shared" si="4"/>
        <v>189</v>
      </c>
      <c r="C196" s="698" t="s">
        <v>1420</v>
      </c>
      <c r="D196" s="699" t="s">
        <v>1421</v>
      </c>
      <c r="E196" s="698" t="s">
        <v>85</v>
      </c>
      <c r="F196" s="698">
        <v>80000</v>
      </c>
      <c r="G196" s="709">
        <v>2016</v>
      </c>
      <c r="H196" s="698">
        <v>2025</v>
      </c>
      <c r="I196" s="698" t="s">
        <v>247</v>
      </c>
      <c r="J196" s="698" t="s">
        <v>248</v>
      </c>
    </row>
    <row r="197" s="560" customFormat="1" ht="27" spans="1:10">
      <c r="A197" s="698"/>
      <c r="B197" s="698">
        <f t="shared" si="4"/>
        <v>190</v>
      </c>
      <c r="C197" s="698" t="s">
        <v>521</v>
      </c>
      <c r="D197" s="699" t="s">
        <v>522</v>
      </c>
      <c r="E197" s="698" t="s">
        <v>11</v>
      </c>
      <c r="F197" s="709">
        <v>3900</v>
      </c>
      <c r="G197" s="713">
        <v>2022</v>
      </c>
      <c r="H197" s="722">
        <v>2025</v>
      </c>
      <c r="I197" s="698" t="s">
        <v>300</v>
      </c>
      <c r="J197" s="698" t="s">
        <v>59</v>
      </c>
    </row>
    <row r="198" s="560" customFormat="1" ht="27" spans="1:10">
      <c r="A198" s="698"/>
      <c r="B198" s="698">
        <f t="shared" si="4"/>
        <v>191</v>
      </c>
      <c r="C198" s="698" t="s">
        <v>523</v>
      </c>
      <c r="D198" s="699" t="s">
        <v>524</v>
      </c>
      <c r="E198" s="698" t="s">
        <v>11</v>
      </c>
      <c r="F198" s="730">
        <v>3500</v>
      </c>
      <c r="G198" s="730">
        <v>2022</v>
      </c>
      <c r="H198" s="709">
        <v>2025</v>
      </c>
      <c r="I198" s="698" t="s">
        <v>300</v>
      </c>
      <c r="J198" s="698" t="s">
        <v>59</v>
      </c>
    </row>
    <row r="199" s="560" customFormat="1" ht="27" spans="1:10">
      <c r="A199" s="698"/>
      <c r="B199" s="698">
        <f t="shared" si="4"/>
        <v>192</v>
      </c>
      <c r="C199" s="698" t="s">
        <v>525</v>
      </c>
      <c r="D199" s="699" t="s">
        <v>526</v>
      </c>
      <c r="E199" s="698" t="s">
        <v>11</v>
      </c>
      <c r="F199" s="709" t="s">
        <v>21</v>
      </c>
      <c r="G199" s="730">
        <v>2023</v>
      </c>
      <c r="H199" s="709">
        <v>2025</v>
      </c>
      <c r="I199" s="698" t="s">
        <v>527</v>
      </c>
      <c r="J199" s="698" t="s">
        <v>47</v>
      </c>
    </row>
    <row r="200" s="560" customFormat="1" ht="27" spans="1:10">
      <c r="A200" s="698"/>
      <c r="B200" s="698">
        <f t="shared" si="4"/>
        <v>193</v>
      </c>
      <c r="C200" s="698" t="s">
        <v>1423</v>
      </c>
      <c r="D200" s="699" t="s">
        <v>1424</v>
      </c>
      <c r="E200" s="698" t="s">
        <v>11</v>
      </c>
      <c r="F200" s="709" t="s">
        <v>21</v>
      </c>
      <c r="G200" s="709" t="s">
        <v>21</v>
      </c>
      <c r="H200" s="709" t="s">
        <v>21</v>
      </c>
      <c r="I200" s="698" t="s">
        <v>595</v>
      </c>
      <c r="J200" s="698" t="s">
        <v>47</v>
      </c>
    </row>
    <row r="201" s="560" customFormat="1" ht="67.5" spans="1:10">
      <c r="A201" s="698"/>
      <c r="B201" s="698">
        <f t="shared" si="4"/>
        <v>194</v>
      </c>
      <c r="C201" s="717" t="s">
        <v>1425</v>
      </c>
      <c r="D201" s="699" t="s">
        <v>1426</v>
      </c>
      <c r="E201" s="698" t="s">
        <v>85</v>
      </c>
      <c r="F201" s="709">
        <v>350</v>
      </c>
      <c r="G201" s="709">
        <v>2020</v>
      </c>
      <c r="H201" s="709">
        <v>2021</v>
      </c>
      <c r="I201" s="698" t="s">
        <v>546</v>
      </c>
      <c r="J201" s="698" t="s">
        <v>121</v>
      </c>
    </row>
    <row r="202" s="560" customFormat="1" ht="40.5" spans="1:10">
      <c r="A202" s="698"/>
      <c r="B202" s="698">
        <f t="shared" si="4"/>
        <v>195</v>
      </c>
      <c r="C202" s="698" t="s">
        <v>1427</v>
      </c>
      <c r="D202" s="699" t="s">
        <v>1428</v>
      </c>
      <c r="E202" s="698" t="s">
        <v>10</v>
      </c>
      <c r="F202" s="709">
        <v>470</v>
      </c>
      <c r="G202" s="709">
        <v>2021.03</v>
      </c>
      <c r="H202" s="709">
        <v>2021.12</v>
      </c>
      <c r="I202" s="698" t="s">
        <v>232</v>
      </c>
      <c r="J202" s="698" t="s">
        <v>24</v>
      </c>
    </row>
    <row r="203" s="560" customFormat="1" ht="40.5" spans="1:10">
      <c r="A203" s="698"/>
      <c r="B203" s="698">
        <f t="shared" si="4"/>
        <v>196</v>
      </c>
      <c r="C203" s="698" t="s">
        <v>1430</v>
      </c>
      <c r="D203" s="699" t="s">
        <v>1431</v>
      </c>
      <c r="E203" s="698" t="s">
        <v>10</v>
      </c>
      <c r="F203" s="709">
        <v>761</v>
      </c>
      <c r="G203" s="709">
        <v>2021</v>
      </c>
      <c r="H203" s="709">
        <v>2021</v>
      </c>
      <c r="I203" s="716" t="s">
        <v>219</v>
      </c>
      <c r="J203" s="698" t="s">
        <v>110</v>
      </c>
    </row>
    <row r="204" s="560" customFormat="1" ht="40.5" spans="1:10">
      <c r="A204" s="698"/>
      <c r="B204" s="698">
        <f t="shared" si="4"/>
        <v>197</v>
      </c>
      <c r="C204" s="698" t="s">
        <v>1432</v>
      </c>
      <c r="D204" s="699" t="s">
        <v>1433</v>
      </c>
      <c r="E204" s="698" t="s">
        <v>10</v>
      </c>
      <c r="F204" s="709">
        <v>800</v>
      </c>
      <c r="G204" s="709">
        <v>2021</v>
      </c>
      <c r="H204" s="709">
        <v>2021</v>
      </c>
      <c r="I204" s="698" t="s">
        <v>247</v>
      </c>
      <c r="J204" s="698" t="s">
        <v>248</v>
      </c>
    </row>
    <row r="205" s="560" customFormat="1" ht="40.5" spans="1:10">
      <c r="A205" s="698"/>
      <c r="B205" s="698">
        <f t="shared" si="4"/>
        <v>198</v>
      </c>
      <c r="C205" s="698" t="s">
        <v>1434</v>
      </c>
      <c r="D205" s="699" t="s">
        <v>1435</v>
      </c>
      <c r="E205" s="698" t="s">
        <v>10</v>
      </c>
      <c r="F205" s="709">
        <v>315</v>
      </c>
      <c r="G205" s="709">
        <v>2021</v>
      </c>
      <c r="H205" s="709">
        <v>2021</v>
      </c>
      <c r="I205" s="698" t="s">
        <v>262</v>
      </c>
      <c r="J205" s="698" t="s">
        <v>264</v>
      </c>
    </row>
    <row r="206" s="560" customFormat="1" ht="67.5" spans="1:10">
      <c r="A206" s="698"/>
      <c r="B206" s="698">
        <f t="shared" si="4"/>
        <v>199</v>
      </c>
      <c r="C206" s="698" t="s">
        <v>1436</v>
      </c>
      <c r="D206" s="699" t="s">
        <v>1437</v>
      </c>
      <c r="E206" s="698" t="s">
        <v>85</v>
      </c>
      <c r="F206" s="709">
        <v>235</v>
      </c>
      <c r="G206" s="709">
        <v>2021</v>
      </c>
      <c r="H206" s="709">
        <v>2022</v>
      </c>
      <c r="I206" s="698" t="s">
        <v>243</v>
      </c>
      <c r="J206" s="698" t="s">
        <v>54</v>
      </c>
    </row>
    <row r="207" s="560" customFormat="1" ht="54" spans="1:10">
      <c r="A207" s="698" t="s">
        <v>531</v>
      </c>
      <c r="B207" s="698">
        <f t="shared" si="4"/>
        <v>200</v>
      </c>
      <c r="C207" s="698" t="s">
        <v>532</v>
      </c>
      <c r="D207" s="699" t="s">
        <v>533</v>
      </c>
      <c r="E207" s="698" t="s">
        <v>10</v>
      </c>
      <c r="F207" s="709">
        <v>50000</v>
      </c>
      <c r="G207" s="730">
        <v>2021</v>
      </c>
      <c r="H207" s="709">
        <v>2022</v>
      </c>
      <c r="I207" s="698" t="s">
        <v>497</v>
      </c>
      <c r="J207" s="698" t="s">
        <v>429</v>
      </c>
    </row>
    <row r="208" s="560" customFormat="1" ht="54" spans="1:10">
      <c r="A208" s="698"/>
      <c r="B208" s="698">
        <f t="shared" si="4"/>
        <v>201</v>
      </c>
      <c r="C208" s="698" t="s">
        <v>534</v>
      </c>
      <c r="D208" s="699" t="s">
        <v>535</v>
      </c>
      <c r="E208" s="698" t="s">
        <v>10</v>
      </c>
      <c r="F208" s="709">
        <v>50000</v>
      </c>
      <c r="G208" s="730">
        <v>2021</v>
      </c>
      <c r="H208" s="709">
        <v>2023</v>
      </c>
      <c r="I208" s="698" t="s">
        <v>311</v>
      </c>
      <c r="J208" s="698" t="s">
        <v>59</v>
      </c>
    </row>
    <row r="209" s="560" customFormat="1" ht="27" spans="1:10">
      <c r="A209" s="698"/>
      <c r="B209" s="698">
        <f t="shared" si="4"/>
        <v>202</v>
      </c>
      <c r="C209" s="698" t="s">
        <v>536</v>
      </c>
      <c r="D209" s="699" t="s">
        <v>537</v>
      </c>
      <c r="E209" s="698" t="s">
        <v>10</v>
      </c>
      <c r="F209" s="709">
        <v>4000</v>
      </c>
      <c r="G209" s="730">
        <v>2023</v>
      </c>
      <c r="H209" s="709">
        <v>2024</v>
      </c>
      <c r="I209" s="698" t="s">
        <v>149</v>
      </c>
      <c r="J209" s="698" t="s">
        <v>34</v>
      </c>
    </row>
    <row r="210" s="560" customFormat="1" ht="27" spans="1:10">
      <c r="A210" s="698"/>
      <c r="B210" s="698">
        <f t="shared" si="4"/>
        <v>203</v>
      </c>
      <c r="C210" s="698" t="s">
        <v>1438</v>
      </c>
      <c r="D210" s="699" t="s">
        <v>1439</v>
      </c>
      <c r="E210" s="698" t="s">
        <v>10</v>
      </c>
      <c r="F210" s="709">
        <v>1800</v>
      </c>
      <c r="G210" s="730">
        <v>2021.3</v>
      </c>
      <c r="H210" s="709">
        <v>2021</v>
      </c>
      <c r="I210" s="698" t="s">
        <v>149</v>
      </c>
      <c r="J210" s="698" t="s">
        <v>34</v>
      </c>
    </row>
    <row r="211" s="560" customFormat="1" ht="27" spans="1:10">
      <c r="A211" s="698"/>
      <c r="B211" s="698">
        <f t="shared" si="4"/>
        <v>204</v>
      </c>
      <c r="C211" s="698" t="s">
        <v>1440</v>
      </c>
      <c r="D211" s="699" t="s">
        <v>1441</v>
      </c>
      <c r="E211" s="698" t="s">
        <v>10</v>
      </c>
      <c r="F211" s="709">
        <v>7000</v>
      </c>
      <c r="G211" s="730">
        <v>2021</v>
      </c>
      <c r="H211" s="709">
        <v>2022</v>
      </c>
      <c r="I211" s="698" t="s">
        <v>243</v>
      </c>
      <c r="J211" s="698" t="s">
        <v>54</v>
      </c>
    </row>
    <row r="212" s="560" customFormat="1" ht="27" spans="1:10">
      <c r="A212" s="698"/>
      <c r="B212" s="698">
        <f t="shared" si="4"/>
        <v>205</v>
      </c>
      <c r="C212" s="698" t="s">
        <v>538</v>
      </c>
      <c r="D212" s="699" t="s">
        <v>539</v>
      </c>
      <c r="E212" s="698" t="s">
        <v>85</v>
      </c>
      <c r="F212" s="709">
        <v>71500</v>
      </c>
      <c r="G212" s="709">
        <v>2018.2</v>
      </c>
      <c r="H212" s="709">
        <v>2021.12</v>
      </c>
      <c r="I212" s="698" t="s">
        <v>232</v>
      </c>
      <c r="J212" s="698" t="s">
        <v>24</v>
      </c>
    </row>
    <row r="213" s="560" customFormat="1" ht="40.5" spans="1:10">
      <c r="A213" s="698"/>
      <c r="B213" s="698">
        <f t="shared" si="4"/>
        <v>206</v>
      </c>
      <c r="C213" s="698" t="s">
        <v>541</v>
      </c>
      <c r="D213" s="699" t="s">
        <v>1442</v>
      </c>
      <c r="E213" s="698" t="s">
        <v>85</v>
      </c>
      <c r="F213" s="709">
        <v>39000</v>
      </c>
      <c r="G213" s="709">
        <v>2021.3</v>
      </c>
      <c r="H213" s="709">
        <v>2022.12</v>
      </c>
      <c r="I213" s="698" t="s">
        <v>232</v>
      </c>
      <c r="J213" s="698" t="s">
        <v>24</v>
      </c>
    </row>
    <row r="214" s="560" customFormat="1" ht="54" spans="1:10">
      <c r="A214" s="698"/>
      <c r="B214" s="698">
        <f t="shared" si="4"/>
        <v>207</v>
      </c>
      <c r="C214" s="698" t="s">
        <v>1443</v>
      </c>
      <c r="D214" s="699" t="s">
        <v>1444</v>
      </c>
      <c r="E214" s="698" t="s">
        <v>85</v>
      </c>
      <c r="F214" s="709">
        <v>5145</v>
      </c>
      <c r="G214" s="709">
        <v>2020</v>
      </c>
      <c r="H214" s="709">
        <v>2021</v>
      </c>
      <c r="I214" s="698" t="s">
        <v>546</v>
      </c>
      <c r="J214" s="698" t="s">
        <v>121</v>
      </c>
    </row>
    <row r="215" s="560" customFormat="1" ht="40.5" spans="1:10">
      <c r="A215" s="698"/>
      <c r="B215" s="698">
        <f t="shared" si="4"/>
        <v>208</v>
      </c>
      <c r="C215" s="698" t="s">
        <v>544</v>
      </c>
      <c r="D215" s="699" t="s">
        <v>545</v>
      </c>
      <c r="E215" s="698" t="s">
        <v>11</v>
      </c>
      <c r="F215" s="709">
        <v>6150</v>
      </c>
      <c r="G215" s="730">
        <v>2021</v>
      </c>
      <c r="H215" s="709">
        <v>2023</v>
      </c>
      <c r="I215" s="698" t="s">
        <v>546</v>
      </c>
      <c r="J215" s="698" t="s">
        <v>121</v>
      </c>
    </row>
    <row r="216" s="560" customFormat="1" ht="40.5" spans="1:10">
      <c r="A216" s="698"/>
      <c r="B216" s="698">
        <f t="shared" si="4"/>
        <v>209</v>
      </c>
      <c r="C216" s="698" t="s">
        <v>547</v>
      </c>
      <c r="D216" s="699" t="s">
        <v>548</v>
      </c>
      <c r="E216" s="698" t="s">
        <v>11</v>
      </c>
      <c r="F216" s="709">
        <v>20000</v>
      </c>
      <c r="G216" s="730">
        <v>2021</v>
      </c>
      <c r="H216" s="709">
        <v>2023</v>
      </c>
      <c r="I216" s="698" t="s">
        <v>546</v>
      </c>
      <c r="J216" s="698" t="s">
        <v>121</v>
      </c>
    </row>
    <row r="217" s="560" customFormat="1" ht="40.5" spans="1:10">
      <c r="A217" s="698"/>
      <c r="B217" s="698">
        <f t="shared" si="4"/>
        <v>210</v>
      </c>
      <c r="C217" s="698" t="s">
        <v>549</v>
      </c>
      <c r="D217" s="699" t="s">
        <v>550</v>
      </c>
      <c r="E217" s="698" t="s">
        <v>11</v>
      </c>
      <c r="F217" s="709">
        <v>2650</v>
      </c>
      <c r="G217" s="730">
        <v>2021</v>
      </c>
      <c r="H217" s="709">
        <v>2023</v>
      </c>
      <c r="I217" s="698" t="s">
        <v>546</v>
      </c>
      <c r="J217" s="698" t="s">
        <v>121</v>
      </c>
    </row>
    <row r="218" s="560" customFormat="1" ht="54" spans="1:12">
      <c r="A218" s="698"/>
      <c r="B218" s="698">
        <f t="shared" si="4"/>
        <v>211</v>
      </c>
      <c r="C218" s="698" t="s">
        <v>551</v>
      </c>
      <c r="D218" s="699" t="s">
        <v>552</v>
      </c>
      <c r="E218" s="698" t="s">
        <v>11</v>
      </c>
      <c r="F218" s="709">
        <v>1200000</v>
      </c>
      <c r="G218" s="709" t="s">
        <v>21</v>
      </c>
      <c r="H218" s="709" t="s">
        <v>21</v>
      </c>
      <c r="I218" s="738" t="s">
        <v>1616</v>
      </c>
      <c r="J218" s="698" t="s">
        <v>429</v>
      </c>
      <c r="K218" s="560" t="s">
        <v>1845</v>
      </c>
      <c r="L218" s="560" t="s">
        <v>1846</v>
      </c>
    </row>
    <row r="219" s="560" customFormat="1" ht="54" spans="1:10">
      <c r="A219" s="698"/>
      <c r="B219" s="698">
        <f t="shared" si="4"/>
        <v>212</v>
      </c>
      <c r="C219" s="698" t="s">
        <v>554</v>
      </c>
      <c r="D219" s="699" t="s">
        <v>555</v>
      </c>
      <c r="E219" s="698" t="s">
        <v>11</v>
      </c>
      <c r="F219" s="709">
        <v>12000</v>
      </c>
      <c r="G219" s="709" t="s">
        <v>21</v>
      </c>
      <c r="H219" s="709" t="s">
        <v>21</v>
      </c>
      <c r="I219" s="698" t="s">
        <v>264</v>
      </c>
      <c r="J219" s="698" t="s">
        <v>264</v>
      </c>
    </row>
    <row r="220" s="560" customFormat="1" ht="40.5" spans="1:10">
      <c r="A220" s="698"/>
      <c r="B220" s="698">
        <f t="shared" si="4"/>
        <v>213</v>
      </c>
      <c r="C220" s="698" t="s">
        <v>556</v>
      </c>
      <c r="D220" s="699" t="s">
        <v>557</v>
      </c>
      <c r="E220" s="698" t="s">
        <v>11</v>
      </c>
      <c r="F220" s="709" t="s">
        <v>21</v>
      </c>
      <c r="G220" s="730">
        <v>2021</v>
      </c>
      <c r="H220" s="709">
        <v>2023</v>
      </c>
      <c r="I220" s="698" t="s">
        <v>558</v>
      </c>
      <c r="J220" s="698" t="s">
        <v>559</v>
      </c>
    </row>
    <row r="221" s="560" customFormat="1" ht="40.5" spans="1:10">
      <c r="A221" s="698"/>
      <c r="B221" s="698">
        <f t="shared" si="4"/>
        <v>214</v>
      </c>
      <c r="C221" s="698" t="s">
        <v>560</v>
      </c>
      <c r="D221" s="699" t="s">
        <v>561</v>
      </c>
      <c r="E221" s="698" t="s">
        <v>11</v>
      </c>
      <c r="F221" s="709" t="s">
        <v>21</v>
      </c>
      <c r="G221" s="730">
        <v>2021</v>
      </c>
      <c r="H221" s="709">
        <v>2023</v>
      </c>
      <c r="I221" s="698" t="s">
        <v>311</v>
      </c>
      <c r="J221" s="698" t="s">
        <v>59</v>
      </c>
    </row>
    <row r="222" s="560" customFormat="1" ht="36" customHeight="1" spans="1:10">
      <c r="A222" s="698" t="s">
        <v>562</v>
      </c>
      <c r="B222" s="698">
        <f t="shared" si="4"/>
        <v>215</v>
      </c>
      <c r="C222" s="698" t="s">
        <v>563</v>
      </c>
      <c r="D222" s="699" t="s">
        <v>564</v>
      </c>
      <c r="E222" s="698" t="s">
        <v>10</v>
      </c>
      <c r="F222" s="713">
        <v>26500</v>
      </c>
      <c r="G222" s="709" t="s">
        <v>21</v>
      </c>
      <c r="H222" s="709" t="s">
        <v>21</v>
      </c>
      <c r="I222" s="698" t="s">
        <v>37</v>
      </c>
      <c r="J222" s="698" t="s">
        <v>38</v>
      </c>
    </row>
    <row r="223" s="560" customFormat="1" ht="27" spans="1:10">
      <c r="A223" s="698"/>
      <c r="B223" s="698">
        <f t="shared" si="4"/>
        <v>216</v>
      </c>
      <c r="C223" s="698" t="s">
        <v>565</v>
      </c>
      <c r="D223" s="699" t="s">
        <v>566</v>
      </c>
      <c r="E223" s="698" t="s">
        <v>10</v>
      </c>
      <c r="F223" s="716">
        <v>6000</v>
      </c>
      <c r="G223" s="709" t="s">
        <v>21</v>
      </c>
      <c r="H223" s="709" t="s">
        <v>21</v>
      </c>
      <c r="I223" s="715" t="s">
        <v>277</v>
      </c>
      <c r="J223" s="698" t="s">
        <v>278</v>
      </c>
    </row>
    <row r="224" s="560" customFormat="1" ht="27" spans="1:10">
      <c r="A224" s="698"/>
      <c r="B224" s="698">
        <f t="shared" si="4"/>
        <v>217</v>
      </c>
      <c r="C224" s="698" t="s">
        <v>567</v>
      </c>
      <c r="D224" s="699" t="s">
        <v>568</v>
      </c>
      <c r="E224" s="698" t="s">
        <v>10</v>
      </c>
      <c r="F224" s="709">
        <v>5000</v>
      </c>
      <c r="G224" s="709">
        <v>2021</v>
      </c>
      <c r="H224" s="709">
        <v>2025</v>
      </c>
      <c r="I224" s="698" t="s">
        <v>569</v>
      </c>
      <c r="J224" s="698" t="s">
        <v>273</v>
      </c>
    </row>
    <row r="225" s="560" customFormat="1" ht="27" spans="1:10">
      <c r="A225" s="698"/>
      <c r="B225" s="698">
        <f t="shared" si="4"/>
        <v>218</v>
      </c>
      <c r="C225" s="698" t="s">
        <v>570</v>
      </c>
      <c r="D225" s="699" t="s">
        <v>571</v>
      </c>
      <c r="E225" s="698" t="s">
        <v>11</v>
      </c>
      <c r="F225" s="709" t="s">
        <v>21</v>
      </c>
      <c r="G225" s="709">
        <v>2021</v>
      </c>
      <c r="H225" s="709">
        <v>2023</v>
      </c>
      <c r="I225" s="709" t="s">
        <v>21</v>
      </c>
      <c r="J225" s="698" t="s">
        <v>47</v>
      </c>
    </row>
    <row r="226" s="560" customFormat="1" ht="27" spans="1:10">
      <c r="A226" s="698"/>
      <c r="B226" s="698">
        <f t="shared" si="4"/>
        <v>219</v>
      </c>
      <c r="C226" s="698" t="s">
        <v>572</v>
      </c>
      <c r="D226" s="699" t="s">
        <v>573</v>
      </c>
      <c r="E226" s="698" t="s">
        <v>11</v>
      </c>
      <c r="F226" s="709" t="s">
        <v>21</v>
      </c>
      <c r="G226" s="709">
        <v>2021</v>
      </c>
      <c r="H226" s="709">
        <v>2023</v>
      </c>
      <c r="I226" s="709" t="s">
        <v>21</v>
      </c>
      <c r="J226" s="698" t="s">
        <v>47</v>
      </c>
    </row>
    <row r="227" s="560" customFormat="1" ht="27" spans="1:10">
      <c r="A227" s="698"/>
      <c r="B227" s="698">
        <f t="shared" si="4"/>
        <v>220</v>
      </c>
      <c r="C227" s="698" t="s">
        <v>574</v>
      </c>
      <c r="D227" s="699" t="s">
        <v>575</v>
      </c>
      <c r="E227" s="698" t="s">
        <v>11</v>
      </c>
      <c r="F227" s="709">
        <v>10750</v>
      </c>
      <c r="G227" s="730">
        <v>2022</v>
      </c>
      <c r="H227" s="709">
        <v>2024</v>
      </c>
      <c r="I227" s="698" t="s">
        <v>527</v>
      </c>
      <c r="J227" s="698" t="s">
        <v>47</v>
      </c>
    </row>
    <row r="228" s="560" customFormat="1" ht="27" spans="1:10">
      <c r="A228" s="698"/>
      <c r="B228" s="698">
        <f t="shared" si="4"/>
        <v>221</v>
      </c>
      <c r="C228" s="698" t="s">
        <v>576</v>
      </c>
      <c r="D228" s="699" t="s">
        <v>577</v>
      </c>
      <c r="E228" s="698" t="s">
        <v>11</v>
      </c>
      <c r="F228" s="709" t="s">
        <v>21</v>
      </c>
      <c r="G228" s="698">
        <v>2022</v>
      </c>
      <c r="H228" s="698">
        <v>2024</v>
      </c>
      <c r="I228" s="698" t="s">
        <v>300</v>
      </c>
      <c r="J228" s="698" t="s">
        <v>59</v>
      </c>
    </row>
    <row r="229" s="560" customFormat="1" ht="27" spans="1:10">
      <c r="A229" s="698"/>
      <c r="B229" s="698">
        <f t="shared" si="4"/>
        <v>222</v>
      </c>
      <c r="C229" s="698" t="s">
        <v>578</v>
      </c>
      <c r="D229" s="699" t="s">
        <v>579</v>
      </c>
      <c r="E229" s="698" t="s">
        <v>11</v>
      </c>
      <c r="F229" s="709" t="s">
        <v>21</v>
      </c>
      <c r="G229" s="709">
        <v>2021</v>
      </c>
      <c r="H229" s="709">
        <v>2023</v>
      </c>
      <c r="I229" s="709" t="s">
        <v>21</v>
      </c>
      <c r="J229" s="698" t="s">
        <v>47</v>
      </c>
    </row>
    <row r="230" s="560" customFormat="1" ht="27" spans="1:10">
      <c r="A230" s="698"/>
      <c r="B230" s="698">
        <f t="shared" si="4"/>
        <v>223</v>
      </c>
      <c r="C230" s="698" t="s">
        <v>580</v>
      </c>
      <c r="D230" s="699" t="s">
        <v>581</v>
      </c>
      <c r="E230" s="698" t="s">
        <v>11</v>
      </c>
      <c r="F230" s="709" t="s">
        <v>21</v>
      </c>
      <c r="G230" s="709">
        <v>2021</v>
      </c>
      <c r="H230" s="709">
        <v>2023</v>
      </c>
      <c r="I230" s="709" t="s">
        <v>21</v>
      </c>
      <c r="J230" s="698" t="s">
        <v>47</v>
      </c>
    </row>
    <row r="231" s="560" customFormat="1" ht="27" spans="1:10">
      <c r="A231" s="698"/>
      <c r="B231" s="698">
        <f t="shared" si="4"/>
        <v>224</v>
      </c>
      <c r="C231" s="698" t="s">
        <v>587</v>
      </c>
      <c r="D231" s="699" t="s">
        <v>588</v>
      </c>
      <c r="E231" s="698" t="s">
        <v>10</v>
      </c>
      <c r="F231" s="709" t="s">
        <v>21</v>
      </c>
      <c r="G231" s="709" t="s">
        <v>21</v>
      </c>
      <c r="H231" s="709" t="s">
        <v>21</v>
      </c>
      <c r="I231" s="709" t="s">
        <v>21</v>
      </c>
      <c r="J231" s="698" t="s">
        <v>589</v>
      </c>
    </row>
    <row r="232" s="692" customFormat="1" ht="27" spans="1:12">
      <c r="A232" s="739"/>
      <c r="B232" s="739">
        <f t="shared" si="4"/>
        <v>225</v>
      </c>
      <c r="C232" s="740" t="s">
        <v>518</v>
      </c>
      <c r="D232" s="741" t="s">
        <v>590</v>
      </c>
      <c r="E232" s="739" t="s">
        <v>10</v>
      </c>
      <c r="F232" s="742" t="s">
        <v>21</v>
      </c>
      <c r="G232" s="742">
        <v>2021</v>
      </c>
      <c r="H232" s="742">
        <v>2025</v>
      </c>
      <c r="I232" s="739" t="s">
        <v>520</v>
      </c>
      <c r="J232" s="739" t="s">
        <v>429</v>
      </c>
      <c r="K232" s="694" t="s">
        <v>1848</v>
      </c>
      <c r="L232" s="694" t="s">
        <v>1846</v>
      </c>
    </row>
    <row r="233" s="560" customFormat="1" ht="40.5" spans="1:10">
      <c r="A233" s="698"/>
      <c r="B233" s="698">
        <f t="shared" si="4"/>
        <v>226</v>
      </c>
      <c r="C233" s="717" t="s">
        <v>591</v>
      </c>
      <c r="D233" s="718" t="s">
        <v>592</v>
      </c>
      <c r="E233" s="698" t="s">
        <v>10</v>
      </c>
      <c r="F233" s="709" t="s">
        <v>21</v>
      </c>
      <c r="G233" s="709">
        <v>2021</v>
      </c>
      <c r="H233" s="709">
        <v>2023</v>
      </c>
      <c r="I233" s="709" t="s">
        <v>21</v>
      </c>
      <c r="J233" s="698" t="s">
        <v>59</v>
      </c>
    </row>
    <row r="234" s="560" customFormat="1" ht="27" spans="1:10">
      <c r="A234" s="698"/>
      <c r="B234" s="698">
        <f t="shared" si="4"/>
        <v>227</v>
      </c>
      <c r="C234" s="698" t="s">
        <v>593</v>
      </c>
      <c r="D234" s="699" t="s">
        <v>594</v>
      </c>
      <c r="E234" s="698" t="s">
        <v>10</v>
      </c>
      <c r="F234" s="709" t="s">
        <v>21</v>
      </c>
      <c r="G234" s="709" t="s">
        <v>21</v>
      </c>
      <c r="H234" s="709" t="s">
        <v>21</v>
      </c>
      <c r="I234" s="698" t="s">
        <v>595</v>
      </c>
      <c r="J234" s="698" t="s">
        <v>47</v>
      </c>
    </row>
    <row r="235" s="560" customFormat="1" ht="27" spans="1:10">
      <c r="A235" s="698"/>
      <c r="B235" s="698">
        <f t="shared" si="4"/>
        <v>228</v>
      </c>
      <c r="C235" s="698" t="s">
        <v>1445</v>
      </c>
      <c r="D235" s="699" t="s">
        <v>1446</v>
      </c>
      <c r="E235" s="698" t="s">
        <v>85</v>
      </c>
      <c r="F235" s="709">
        <v>700</v>
      </c>
      <c r="G235" s="709">
        <v>2020</v>
      </c>
      <c r="H235" s="709">
        <v>2021</v>
      </c>
      <c r="I235" s="698" t="s">
        <v>311</v>
      </c>
      <c r="J235" s="698" t="s">
        <v>59</v>
      </c>
    </row>
    <row r="236" s="560" customFormat="1" ht="27" spans="1:10">
      <c r="A236" s="698"/>
      <c r="B236" s="698">
        <f t="shared" si="4"/>
        <v>229</v>
      </c>
      <c r="C236" s="698" t="s">
        <v>1447</v>
      </c>
      <c r="D236" s="699" t="s">
        <v>1448</v>
      </c>
      <c r="E236" s="698" t="s">
        <v>85</v>
      </c>
      <c r="F236" s="709">
        <v>2300</v>
      </c>
      <c r="G236" s="709">
        <v>2019</v>
      </c>
      <c r="H236" s="709">
        <v>2021</v>
      </c>
      <c r="I236" s="698" t="s">
        <v>149</v>
      </c>
      <c r="J236" s="698" t="s">
        <v>34</v>
      </c>
    </row>
    <row r="237" s="560" customFormat="1" ht="54" spans="1:10">
      <c r="A237" s="698"/>
      <c r="B237" s="698">
        <f t="shared" si="4"/>
        <v>230</v>
      </c>
      <c r="C237" s="698" t="s">
        <v>1450</v>
      </c>
      <c r="D237" s="699" t="s">
        <v>1451</v>
      </c>
      <c r="E237" s="698" t="s">
        <v>85</v>
      </c>
      <c r="F237" s="709">
        <v>132000</v>
      </c>
      <c r="G237" s="709">
        <v>2018</v>
      </c>
      <c r="H237" s="709">
        <v>2021</v>
      </c>
      <c r="I237" s="698" t="s">
        <v>243</v>
      </c>
      <c r="J237" s="698" t="s">
        <v>54</v>
      </c>
    </row>
    <row r="238" s="560" customFormat="1" ht="27" spans="1:10">
      <c r="A238" s="698"/>
      <c r="B238" s="698">
        <f t="shared" si="4"/>
        <v>231</v>
      </c>
      <c r="C238" s="698" t="s">
        <v>1452</v>
      </c>
      <c r="D238" s="699" t="s">
        <v>1453</v>
      </c>
      <c r="E238" s="698" t="s">
        <v>11</v>
      </c>
      <c r="F238" s="709" t="s">
        <v>21</v>
      </c>
      <c r="G238" s="709">
        <v>2021</v>
      </c>
      <c r="H238" s="709">
        <v>2023</v>
      </c>
      <c r="I238" s="698" t="s">
        <v>595</v>
      </c>
      <c r="J238" s="698" t="s">
        <v>47</v>
      </c>
    </row>
    <row r="239" s="560" customFormat="1" ht="108" spans="1:10">
      <c r="A239" s="698"/>
      <c r="B239" s="698">
        <f t="shared" si="4"/>
        <v>232</v>
      </c>
      <c r="C239" s="698" t="s">
        <v>1454</v>
      </c>
      <c r="D239" s="699" t="s">
        <v>1455</v>
      </c>
      <c r="E239" s="698" t="s">
        <v>10</v>
      </c>
      <c r="F239" s="709">
        <v>923</v>
      </c>
      <c r="G239" s="709">
        <v>2021</v>
      </c>
      <c r="H239" s="709">
        <v>2021</v>
      </c>
      <c r="I239" s="698" t="s">
        <v>37</v>
      </c>
      <c r="J239" s="698" t="s">
        <v>38</v>
      </c>
    </row>
    <row r="240" s="560" customFormat="1" ht="67.5" spans="1:10">
      <c r="A240" s="698"/>
      <c r="B240" s="698">
        <f t="shared" si="4"/>
        <v>233</v>
      </c>
      <c r="C240" s="698" t="s">
        <v>1456</v>
      </c>
      <c r="D240" s="699" t="s">
        <v>1457</v>
      </c>
      <c r="E240" s="698" t="s">
        <v>10</v>
      </c>
      <c r="F240" s="709">
        <v>98</v>
      </c>
      <c r="G240" s="709">
        <v>2021</v>
      </c>
      <c r="H240" s="709">
        <v>2021</v>
      </c>
      <c r="I240" s="698" t="s">
        <v>219</v>
      </c>
      <c r="J240" s="698" t="s">
        <v>110</v>
      </c>
    </row>
    <row r="241" s="560" customFormat="1" ht="27" spans="1:10">
      <c r="A241" s="698"/>
      <c r="B241" s="698">
        <f t="shared" si="4"/>
        <v>234</v>
      </c>
      <c r="C241" s="698" t="s">
        <v>1458</v>
      </c>
      <c r="D241" s="699" t="s">
        <v>1459</v>
      </c>
      <c r="E241" s="698" t="s">
        <v>10</v>
      </c>
      <c r="F241" s="709">
        <v>60</v>
      </c>
      <c r="G241" s="709">
        <v>2021</v>
      </c>
      <c r="H241" s="709">
        <v>2021</v>
      </c>
      <c r="I241" s="698" t="s">
        <v>247</v>
      </c>
      <c r="J241" s="698" t="s">
        <v>248</v>
      </c>
    </row>
    <row r="242" s="560" customFormat="1" ht="27" spans="1:10">
      <c r="A242" s="698"/>
      <c r="B242" s="698">
        <f t="shared" si="4"/>
        <v>235</v>
      </c>
      <c r="C242" s="698" t="s">
        <v>1460</v>
      </c>
      <c r="D242" s="699" t="s">
        <v>1461</v>
      </c>
      <c r="E242" s="698" t="s">
        <v>10</v>
      </c>
      <c r="F242" s="709">
        <v>1000</v>
      </c>
      <c r="G242" s="709">
        <v>2021</v>
      </c>
      <c r="H242" s="709">
        <v>2025</v>
      </c>
      <c r="I242" s="698" t="s">
        <v>272</v>
      </c>
      <c r="J242" s="698" t="s">
        <v>273</v>
      </c>
    </row>
    <row r="243" s="560" customFormat="1" ht="40.5" spans="1:10">
      <c r="A243" s="698"/>
      <c r="B243" s="698">
        <f t="shared" si="4"/>
        <v>236</v>
      </c>
      <c r="C243" s="698" t="s">
        <v>1462</v>
      </c>
      <c r="D243" s="699" t="s">
        <v>1463</v>
      </c>
      <c r="E243" s="698" t="s">
        <v>10</v>
      </c>
      <c r="F243" s="709">
        <v>600</v>
      </c>
      <c r="G243" s="709">
        <v>2020</v>
      </c>
      <c r="H243" s="709">
        <v>2021</v>
      </c>
      <c r="I243" s="698" t="s">
        <v>219</v>
      </c>
      <c r="J243" s="698" t="s">
        <v>110</v>
      </c>
    </row>
    <row r="244" s="560" customFormat="1" ht="40.5" spans="1:10">
      <c r="A244" s="698"/>
      <c r="B244" s="698">
        <f t="shared" si="4"/>
        <v>237</v>
      </c>
      <c r="C244" s="698" t="s">
        <v>1464</v>
      </c>
      <c r="D244" s="699" t="s">
        <v>1465</v>
      </c>
      <c r="E244" s="698" t="s">
        <v>10</v>
      </c>
      <c r="F244" s="709">
        <v>300</v>
      </c>
      <c r="G244" s="709">
        <v>2021</v>
      </c>
      <c r="H244" s="709">
        <v>2021</v>
      </c>
      <c r="I244" s="698" t="s">
        <v>520</v>
      </c>
      <c r="J244" s="698" t="s">
        <v>47</v>
      </c>
    </row>
    <row r="245" s="560" customFormat="1" ht="40.5" spans="1:10">
      <c r="A245" s="698"/>
      <c r="B245" s="698">
        <f t="shared" si="4"/>
        <v>238</v>
      </c>
      <c r="C245" s="698" t="s">
        <v>1466</v>
      </c>
      <c r="D245" s="699" t="s">
        <v>1467</v>
      </c>
      <c r="E245" s="698" t="s">
        <v>10</v>
      </c>
      <c r="F245" s="709">
        <v>700</v>
      </c>
      <c r="G245" s="709">
        <v>2021</v>
      </c>
      <c r="H245" s="709">
        <v>2021</v>
      </c>
      <c r="I245" s="698" t="s">
        <v>520</v>
      </c>
      <c r="J245" s="698" t="s">
        <v>47</v>
      </c>
    </row>
    <row r="246" s="560" customFormat="1" ht="27" spans="1:10">
      <c r="A246" s="698"/>
      <c r="B246" s="698">
        <f t="shared" si="4"/>
        <v>239</v>
      </c>
      <c r="C246" s="698" t="s">
        <v>1468</v>
      </c>
      <c r="D246" s="699" t="s">
        <v>1469</v>
      </c>
      <c r="E246" s="698" t="s">
        <v>10</v>
      </c>
      <c r="F246" s="709">
        <v>300</v>
      </c>
      <c r="G246" s="709">
        <v>2021</v>
      </c>
      <c r="H246" s="709">
        <v>2021</v>
      </c>
      <c r="I246" s="698" t="s">
        <v>520</v>
      </c>
      <c r="J246" s="698" t="s">
        <v>47</v>
      </c>
    </row>
    <row r="247" s="560" customFormat="1" ht="40.5" spans="1:10">
      <c r="A247" s="698"/>
      <c r="B247" s="698">
        <f t="shared" si="4"/>
        <v>240</v>
      </c>
      <c r="C247" s="698" t="s">
        <v>1470</v>
      </c>
      <c r="D247" s="699" t="s">
        <v>1471</v>
      </c>
      <c r="E247" s="698" t="s">
        <v>10</v>
      </c>
      <c r="F247" s="709">
        <v>325</v>
      </c>
      <c r="G247" s="709">
        <v>2021</v>
      </c>
      <c r="H247" s="709">
        <v>2021</v>
      </c>
      <c r="I247" s="698" t="s">
        <v>520</v>
      </c>
      <c r="J247" s="698" t="s">
        <v>47</v>
      </c>
    </row>
    <row r="248" s="560" customFormat="1" ht="54" spans="1:10">
      <c r="A248" s="698"/>
      <c r="B248" s="698">
        <f t="shared" si="4"/>
        <v>241</v>
      </c>
      <c r="C248" s="698" t="s">
        <v>1475</v>
      </c>
      <c r="D248" s="699" t="s">
        <v>1476</v>
      </c>
      <c r="E248" s="698" t="s">
        <v>10</v>
      </c>
      <c r="F248" s="709">
        <v>800</v>
      </c>
      <c r="G248" s="709">
        <v>2021</v>
      </c>
      <c r="H248" s="709">
        <v>2021</v>
      </c>
      <c r="I248" s="698" t="s">
        <v>149</v>
      </c>
      <c r="J248" s="698" t="s">
        <v>34</v>
      </c>
    </row>
    <row r="249" s="560" customFormat="1" ht="27" spans="1:10">
      <c r="A249" s="698"/>
      <c r="B249" s="698">
        <f t="shared" si="4"/>
        <v>242</v>
      </c>
      <c r="C249" s="698" t="s">
        <v>1477</v>
      </c>
      <c r="D249" s="699" t="s">
        <v>1478</v>
      </c>
      <c r="E249" s="698" t="s">
        <v>10</v>
      </c>
      <c r="F249" s="709">
        <v>350</v>
      </c>
      <c r="G249" s="709">
        <v>2021</v>
      </c>
      <c r="H249" s="709">
        <v>2021</v>
      </c>
      <c r="I249" s="698" t="s">
        <v>520</v>
      </c>
      <c r="J249" s="698" t="s">
        <v>59</v>
      </c>
    </row>
    <row r="250" s="560" customFormat="1" ht="135" spans="1:10">
      <c r="A250" s="698"/>
      <c r="B250" s="698">
        <f t="shared" si="4"/>
        <v>243</v>
      </c>
      <c r="C250" s="698" t="s">
        <v>1479</v>
      </c>
      <c r="D250" s="699" t="s">
        <v>1844</v>
      </c>
      <c r="E250" s="698" t="s">
        <v>85</v>
      </c>
      <c r="F250" s="709">
        <v>12251</v>
      </c>
      <c r="G250" s="709">
        <v>2019</v>
      </c>
      <c r="H250" s="709">
        <v>2022</v>
      </c>
      <c r="I250" s="698" t="s">
        <v>277</v>
      </c>
      <c r="J250" s="698" t="s">
        <v>278</v>
      </c>
    </row>
    <row r="251" s="560" customFormat="1" ht="54" spans="1:10">
      <c r="A251" s="698"/>
      <c r="B251" s="698">
        <f t="shared" ref="B251:B273" si="5">B250+1</f>
        <v>244</v>
      </c>
      <c r="C251" s="698" t="s">
        <v>1481</v>
      </c>
      <c r="D251" s="699" t="s">
        <v>1482</v>
      </c>
      <c r="E251" s="698" t="s">
        <v>85</v>
      </c>
      <c r="F251" s="709">
        <v>5000</v>
      </c>
      <c r="G251" s="709">
        <v>2020</v>
      </c>
      <c r="H251" s="709">
        <v>2021</v>
      </c>
      <c r="I251" s="698" t="s">
        <v>243</v>
      </c>
      <c r="J251" s="698" t="s">
        <v>54</v>
      </c>
    </row>
    <row r="252" s="560" customFormat="1" spans="1:10">
      <c r="A252" s="698"/>
      <c r="B252" s="698">
        <f t="shared" si="5"/>
        <v>245</v>
      </c>
      <c r="C252" s="698" t="s">
        <v>1483</v>
      </c>
      <c r="D252" s="699" t="s">
        <v>1484</v>
      </c>
      <c r="E252" s="698" t="s">
        <v>85</v>
      </c>
      <c r="F252" s="709">
        <v>700</v>
      </c>
      <c r="G252" s="709">
        <v>2020</v>
      </c>
      <c r="H252" s="709">
        <v>2021</v>
      </c>
      <c r="I252" s="698" t="s">
        <v>243</v>
      </c>
      <c r="J252" s="698" t="s">
        <v>54</v>
      </c>
    </row>
    <row r="253" s="560" customFormat="1" ht="54" spans="1:10">
      <c r="A253" s="698"/>
      <c r="B253" s="698">
        <f t="shared" si="5"/>
        <v>246</v>
      </c>
      <c r="C253" s="698" t="s">
        <v>1485</v>
      </c>
      <c r="D253" s="699" t="s">
        <v>1486</v>
      </c>
      <c r="E253" s="698" t="s">
        <v>85</v>
      </c>
      <c r="F253" s="709">
        <v>1800</v>
      </c>
      <c r="G253" s="709">
        <v>2020</v>
      </c>
      <c r="H253" s="709">
        <v>2021</v>
      </c>
      <c r="I253" s="698" t="s">
        <v>243</v>
      </c>
      <c r="J253" s="698" t="s">
        <v>54</v>
      </c>
    </row>
    <row r="254" s="560" customFormat="1" ht="27" spans="1:10">
      <c r="A254" s="698"/>
      <c r="B254" s="698">
        <f t="shared" si="5"/>
        <v>247</v>
      </c>
      <c r="C254" s="698" t="s">
        <v>1487</v>
      </c>
      <c r="D254" s="699" t="s">
        <v>1488</v>
      </c>
      <c r="E254" s="698" t="s">
        <v>85</v>
      </c>
      <c r="F254" s="709">
        <v>7000</v>
      </c>
      <c r="G254" s="709">
        <v>2020</v>
      </c>
      <c r="H254" s="709">
        <v>2021</v>
      </c>
      <c r="I254" s="698" t="s">
        <v>243</v>
      </c>
      <c r="J254" s="698" t="s">
        <v>54</v>
      </c>
    </row>
    <row r="255" s="560" customFormat="1" ht="27" spans="1:10">
      <c r="A255" s="698"/>
      <c r="B255" s="698">
        <f t="shared" si="5"/>
        <v>248</v>
      </c>
      <c r="C255" s="698" t="s">
        <v>1489</v>
      </c>
      <c r="D255" s="699" t="s">
        <v>1490</v>
      </c>
      <c r="E255" s="698" t="s">
        <v>85</v>
      </c>
      <c r="F255" s="709">
        <v>3000</v>
      </c>
      <c r="G255" s="709">
        <v>2020</v>
      </c>
      <c r="H255" s="709">
        <v>2021</v>
      </c>
      <c r="I255" s="698" t="s">
        <v>243</v>
      </c>
      <c r="J255" s="698" t="s">
        <v>54</v>
      </c>
    </row>
    <row r="256" s="560" customFormat="1" ht="27" spans="1:10">
      <c r="A256" s="698"/>
      <c r="B256" s="698">
        <f t="shared" si="5"/>
        <v>249</v>
      </c>
      <c r="C256" s="698" t="s">
        <v>1491</v>
      </c>
      <c r="D256" s="699" t="s">
        <v>1492</v>
      </c>
      <c r="E256" s="698" t="s">
        <v>85</v>
      </c>
      <c r="F256" s="709">
        <v>1700</v>
      </c>
      <c r="G256" s="709">
        <v>2020</v>
      </c>
      <c r="H256" s="709">
        <v>2021</v>
      </c>
      <c r="I256" s="698" t="s">
        <v>243</v>
      </c>
      <c r="J256" s="698" t="s">
        <v>54</v>
      </c>
    </row>
    <row r="257" s="560" customFormat="1" ht="40.5" spans="1:10">
      <c r="A257" s="698"/>
      <c r="B257" s="698">
        <f t="shared" si="5"/>
        <v>250</v>
      </c>
      <c r="C257" s="698" t="s">
        <v>1493</v>
      </c>
      <c r="D257" s="699" t="s">
        <v>1494</v>
      </c>
      <c r="E257" s="698" t="s">
        <v>85</v>
      </c>
      <c r="F257" s="709">
        <v>750</v>
      </c>
      <c r="G257" s="709">
        <v>2020</v>
      </c>
      <c r="H257" s="709">
        <v>2021</v>
      </c>
      <c r="I257" s="698" t="s">
        <v>149</v>
      </c>
      <c r="J257" s="698" t="s">
        <v>34</v>
      </c>
    </row>
    <row r="258" s="560" customFormat="1" ht="40.5" spans="1:10">
      <c r="A258" s="698"/>
      <c r="B258" s="698">
        <f t="shared" si="5"/>
        <v>251</v>
      </c>
      <c r="C258" s="698" t="s">
        <v>1496</v>
      </c>
      <c r="D258" s="699" t="s">
        <v>1497</v>
      </c>
      <c r="E258" s="698" t="s">
        <v>85</v>
      </c>
      <c r="F258" s="709">
        <v>2800</v>
      </c>
      <c r="G258" s="709">
        <v>2020</v>
      </c>
      <c r="H258" s="709">
        <v>2021</v>
      </c>
      <c r="I258" s="698" t="s">
        <v>149</v>
      </c>
      <c r="J258" s="698" t="s">
        <v>34</v>
      </c>
    </row>
    <row r="259" s="560" customFormat="1" ht="27" spans="1:10">
      <c r="A259" s="698"/>
      <c r="B259" s="698">
        <f t="shared" si="5"/>
        <v>252</v>
      </c>
      <c r="C259" s="698" t="s">
        <v>1498</v>
      </c>
      <c r="D259" s="699" t="s">
        <v>1499</v>
      </c>
      <c r="E259" s="698" t="s">
        <v>85</v>
      </c>
      <c r="F259" s="709">
        <v>800</v>
      </c>
      <c r="G259" s="709">
        <v>2020</v>
      </c>
      <c r="H259" s="709">
        <v>2021</v>
      </c>
      <c r="I259" s="698" t="s">
        <v>219</v>
      </c>
      <c r="J259" s="698" t="s">
        <v>110</v>
      </c>
    </row>
    <row r="260" s="560" customFormat="1" ht="27" spans="1:10">
      <c r="A260" s="698"/>
      <c r="B260" s="698">
        <f t="shared" si="5"/>
        <v>253</v>
      </c>
      <c r="C260" s="698" t="s">
        <v>1500</v>
      </c>
      <c r="D260" s="699" t="s">
        <v>1501</v>
      </c>
      <c r="E260" s="698" t="s">
        <v>11</v>
      </c>
      <c r="F260" s="709" t="s">
        <v>21</v>
      </c>
      <c r="G260" s="709" t="s">
        <v>21</v>
      </c>
      <c r="H260" s="709" t="s">
        <v>21</v>
      </c>
      <c r="I260" s="698" t="s">
        <v>595</v>
      </c>
      <c r="J260" s="698" t="s">
        <v>47</v>
      </c>
    </row>
    <row r="261" s="560" customFormat="1" ht="27" spans="1:10">
      <c r="A261" s="698"/>
      <c r="B261" s="698">
        <f t="shared" si="5"/>
        <v>254</v>
      </c>
      <c r="C261" s="717" t="s">
        <v>597</v>
      </c>
      <c r="D261" s="718" t="s">
        <v>598</v>
      </c>
      <c r="E261" s="698" t="s">
        <v>10</v>
      </c>
      <c r="F261" s="709" t="s">
        <v>21</v>
      </c>
      <c r="G261" s="709" t="s">
        <v>21</v>
      </c>
      <c r="H261" s="709" t="s">
        <v>21</v>
      </c>
      <c r="I261" s="698" t="s">
        <v>520</v>
      </c>
      <c r="J261" s="698" t="s">
        <v>589</v>
      </c>
    </row>
    <row r="262" s="560" customFormat="1" ht="27" spans="1:10">
      <c r="A262" s="698"/>
      <c r="B262" s="698">
        <f t="shared" si="5"/>
        <v>255</v>
      </c>
      <c r="C262" s="717" t="s">
        <v>599</v>
      </c>
      <c r="D262" s="699" t="s">
        <v>600</v>
      </c>
      <c r="E262" s="698" t="s">
        <v>10</v>
      </c>
      <c r="F262" s="709" t="s">
        <v>21</v>
      </c>
      <c r="G262" s="709" t="s">
        <v>21</v>
      </c>
      <c r="H262" s="709" t="s">
        <v>21</v>
      </c>
      <c r="I262" s="698" t="s">
        <v>520</v>
      </c>
      <c r="J262" s="698" t="s">
        <v>59</v>
      </c>
    </row>
    <row r="263" s="560" customFormat="1" ht="40.5" spans="1:10">
      <c r="A263" s="698" t="s">
        <v>1502</v>
      </c>
      <c r="B263" s="698">
        <f t="shared" si="5"/>
        <v>256</v>
      </c>
      <c r="C263" s="717" t="s">
        <v>583</v>
      </c>
      <c r="D263" s="718" t="s">
        <v>584</v>
      </c>
      <c r="E263" s="698" t="s">
        <v>85</v>
      </c>
      <c r="F263" s="709">
        <v>10000</v>
      </c>
      <c r="G263" s="709">
        <v>2020</v>
      </c>
      <c r="H263" s="709">
        <v>2021</v>
      </c>
      <c r="I263" s="698" t="s">
        <v>219</v>
      </c>
      <c r="J263" s="698" t="s">
        <v>110</v>
      </c>
    </row>
    <row r="264" s="560" customFormat="1" ht="54" spans="1:10">
      <c r="A264" s="698"/>
      <c r="B264" s="698">
        <f t="shared" si="5"/>
        <v>257</v>
      </c>
      <c r="C264" s="717" t="s">
        <v>1503</v>
      </c>
      <c r="D264" s="718" t="s">
        <v>1504</v>
      </c>
      <c r="E264" s="698" t="s">
        <v>10</v>
      </c>
      <c r="F264" s="709">
        <v>399</v>
      </c>
      <c r="G264" s="709">
        <v>2021</v>
      </c>
      <c r="H264" s="709">
        <v>2021</v>
      </c>
      <c r="I264" s="698" t="s">
        <v>546</v>
      </c>
      <c r="J264" s="698" t="s">
        <v>121</v>
      </c>
    </row>
    <row r="265" s="560" customFormat="1" ht="40.5" spans="1:10">
      <c r="A265" s="698"/>
      <c r="B265" s="698">
        <f t="shared" si="5"/>
        <v>258</v>
      </c>
      <c r="C265" s="698" t="s">
        <v>1505</v>
      </c>
      <c r="D265" s="699" t="s">
        <v>1506</v>
      </c>
      <c r="E265" s="698" t="s">
        <v>85</v>
      </c>
      <c r="F265" s="709">
        <v>13000</v>
      </c>
      <c r="G265" s="709">
        <v>2020</v>
      </c>
      <c r="H265" s="709">
        <v>2021</v>
      </c>
      <c r="I265" s="698" t="s">
        <v>243</v>
      </c>
      <c r="J265" s="698" t="s">
        <v>54</v>
      </c>
    </row>
    <row r="266" s="560" customFormat="1" ht="40.5" spans="1:10">
      <c r="A266" s="698" t="s">
        <v>1507</v>
      </c>
      <c r="B266" s="698">
        <f t="shared" si="5"/>
        <v>259</v>
      </c>
      <c r="C266" s="698" t="s">
        <v>1508</v>
      </c>
      <c r="D266" s="699" t="s">
        <v>1509</v>
      </c>
      <c r="E266" s="698" t="s">
        <v>10</v>
      </c>
      <c r="F266" s="705">
        <v>2400</v>
      </c>
      <c r="G266" s="698">
        <v>2021</v>
      </c>
      <c r="H266" s="698">
        <v>2022</v>
      </c>
      <c r="I266" s="698" t="s">
        <v>243</v>
      </c>
      <c r="J266" s="715" t="s">
        <v>54</v>
      </c>
    </row>
    <row r="267" s="560" customFormat="1" ht="40.5" spans="1:10">
      <c r="A267" s="698"/>
      <c r="B267" s="698">
        <f t="shared" si="5"/>
        <v>260</v>
      </c>
      <c r="C267" s="698" t="s">
        <v>1510</v>
      </c>
      <c r="D267" s="699" t="s">
        <v>1511</v>
      </c>
      <c r="E267" s="698" t="s">
        <v>10</v>
      </c>
      <c r="F267" s="709">
        <v>220000</v>
      </c>
      <c r="G267" s="709">
        <v>2021</v>
      </c>
      <c r="H267" s="709">
        <v>2025</v>
      </c>
      <c r="I267" s="709" t="s">
        <v>21</v>
      </c>
      <c r="J267" s="698" t="s">
        <v>47</v>
      </c>
    </row>
    <row r="268" s="560" customFormat="1" ht="54" spans="1:10">
      <c r="A268" s="698"/>
      <c r="B268" s="698">
        <f t="shared" si="5"/>
        <v>261</v>
      </c>
      <c r="C268" s="698" t="s">
        <v>1513</v>
      </c>
      <c r="D268" s="699" t="s">
        <v>1514</v>
      </c>
      <c r="E268" s="698" t="s">
        <v>11</v>
      </c>
      <c r="F268" s="709" t="s">
        <v>21</v>
      </c>
      <c r="G268" s="709" t="s">
        <v>21</v>
      </c>
      <c r="H268" s="709" t="s">
        <v>21</v>
      </c>
      <c r="I268" s="709" t="s">
        <v>21</v>
      </c>
      <c r="J268" s="698" t="s">
        <v>47</v>
      </c>
    </row>
    <row r="269" s="560" customFormat="1" ht="54" spans="1:10">
      <c r="A269" s="698"/>
      <c r="B269" s="698">
        <f t="shared" si="5"/>
        <v>262</v>
      </c>
      <c r="C269" s="698" t="s">
        <v>1515</v>
      </c>
      <c r="D269" s="699" t="s">
        <v>1516</v>
      </c>
      <c r="E269" s="698" t="s">
        <v>10</v>
      </c>
      <c r="F269" s="709">
        <v>120000</v>
      </c>
      <c r="G269" s="709" t="s">
        <v>21</v>
      </c>
      <c r="H269" s="709" t="s">
        <v>21</v>
      </c>
      <c r="I269" s="698" t="s">
        <v>21</v>
      </c>
      <c r="J269" s="698" t="s">
        <v>609</v>
      </c>
    </row>
    <row r="270" s="560" customFormat="1" ht="27" spans="1:10">
      <c r="A270" s="698"/>
      <c r="B270" s="698">
        <f t="shared" si="5"/>
        <v>263</v>
      </c>
      <c r="C270" s="698" t="s">
        <v>1517</v>
      </c>
      <c r="D270" s="699" t="s">
        <v>1518</v>
      </c>
      <c r="E270" s="698" t="s">
        <v>85</v>
      </c>
      <c r="F270" s="705">
        <v>4500</v>
      </c>
      <c r="G270" s="698">
        <v>2019</v>
      </c>
      <c r="H270" s="698">
        <v>2021</v>
      </c>
      <c r="I270" s="698" t="s">
        <v>247</v>
      </c>
      <c r="J270" s="715" t="s">
        <v>248</v>
      </c>
    </row>
    <row r="271" s="560" customFormat="1" ht="40.5" spans="1:10">
      <c r="A271" s="698"/>
      <c r="B271" s="698">
        <f t="shared" si="5"/>
        <v>264</v>
      </c>
      <c r="C271" s="698" t="s">
        <v>1519</v>
      </c>
      <c r="D271" s="699" t="s">
        <v>1520</v>
      </c>
      <c r="E271" s="698" t="s">
        <v>10</v>
      </c>
      <c r="F271" s="705">
        <v>1000</v>
      </c>
      <c r="G271" s="698">
        <v>2021</v>
      </c>
      <c r="H271" s="698">
        <v>2021</v>
      </c>
      <c r="I271" s="698" t="s">
        <v>247</v>
      </c>
      <c r="J271" s="715" t="s">
        <v>248</v>
      </c>
    </row>
    <row r="272" s="560" customFormat="1" ht="54" spans="1:10">
      <c r="A272" s="698"/>
      <c r="B272" s="698">
        <f t="shared" si="5"/>
        <v>265</v>
      </c>
      <c r="C272" s="698" t="s">
        <v>1521</v>
      </c>
      <c r="D272" s="703" t="s">
        <v>1522</v>
      </c>
      <c r="E272" s="698" t="s">
        <v>10</v>
      </c>
      <c r="F272" s="716">
        <v>5000</v>
      </c>
      <c r="G272" s="709">
        <v>2021</v>
      </c>
      <c r="H272" s="709">
        <v>2022</v>
      </c>
      <c r="I272" s="715" t="s">
        <v>277</v>
      </c>
      <c r="J272" s="698" t="s">
        <v>278</v>
      </c>
    </row>
    <row r="273" s="560" customFormat="1" ht="40.5" spans="1:10">
      <c r="A273" s="698"/>
      <c r="B273" s="698">
        <f t="shared" si="5"/>
        <v>266</v>
      </c>
      <c r="C273" s="698" t="s">
        <v>1523</v>
      </c>
      <c r="D273" s="703" t="s">
        <v>613</v>
      </c>
      <c r="E273" s="698" t="s">
        <v>11</v>
      </c>
      <c r="F273" s="709" t="s">
        <v>21</v>
      </c>
      <c r="G273" s="709" t="s">
        <v>21</v>
      </c>
      <c r="H273" s="709" t="s">
        <v>21</v>
      </c>
      <c r="I273" s="709" t="s">
        <v>21</v>
      </c>
      <c r="J273" s="698" t="s">
        <v>47</v>
      </c>
    </row>
    <row r="274" s="560" customFormat="1" spans="1:10">
      <c r="A274" s="743" t="str">
        <f>项目库统计汇总表0!A6</f>
        <v>2、城市更新（合计项目112项，总投资1342.44亿元；其中新建项目71项，总投资905.10亿元；续建项目19项，总投资189.33亿元；谋划项目22项，总投资253.9亿元。）</v>
      </c>
      <c r="B274" s="744"/>
      <c r="C274" s="744"/>
      <c r="D274" s="744"/>
      <c r="E274" s="744"/>
      <c r="F274" s="744"/>
      <c r="G274" s="744"/>
      <c r="H274" s="744"/>
      <c r="I274" s="744"/>
      <c r="J274" s="744"/>
    </row>
    <row r="275" s="560" customFormat="1" ht="27" spans="1:10">
      <c r="A275" s="698" t="s">
        <v>615</v>
      </c>
      <c r="B275" s="698">
        <f>B273+1</f>
        <v>267</v>
      </c>
      <c r="C275" s="698" t="s">
        <v>616</v>
      </c>
      <c r="D275" s="699" t="s">
        <v>617</v>
      </c>
      <c r="E275" s="698" t="s">
        <v>10</v>
      </c>
      <c r="F275" s="706">
        <v>26814</v>
      </c>
      <c r="G275" s="698">
        <v>2021.1</v>
      </c>
      <c r="H275" s="698">
        <v>2022.12</v>
      </c>
      <c r="I275" s="698" t="s">
        <v>618</v>
      </c>
      <c r="J275" s="698" t="s">
        <v>59</v>
      </c>
    </row>
    <row r="276" s="560" customFormat="1" ht="27" spans="1:10">
      <c r="A276" s="698"/>
      <c r="B276" s="698">
        <f t="shared" ref="B276:B339" si="6">B275+1</f>
        <v>268</v>
      </c>
      <c r="C276" s="698" t="s">
        <v>620</v>
      </c>
      <c r="D276" s="699" t="s">
        <v>621</v>
      </c>
      <c r="E276" s="698" t="s">
        <v>10</v>
      </c>
      <c r="F276" s="706">
        <v>23765.3</v>
      </c>
      <c r="G276" s="698">
        <v>2021.1</v>
      </c>
      <c r="H276" s="698">
        <v>2022.12</v>
      </c>
      <c r="I276" s="698" t="s">
        <v>622</v>
      </c>
      <c r="J276" s="698" t="s">
        <v>47</v>
      </c>
    </row>
    <row r="277" s="560" customFormat="1" ht="27" spans="1:10">
      <c r="A277" s="698"/>
      <c r="B277" s="698">
        <f t="shared" si="6"/>
        <v>269</v>
      </c>
      <c r="C277" s="698" t="s">
        <v>623</v>
      </c>
      <c r="D277" s="699" t="s">
        <v>624</v>
      </c>
      <c r="E277" s="698" t="s">
        <v>10</v>
      </c>
      <c r="F277" s="706">
        <v>1321</v>
      </c>
      <c r="G277" s="698">
        <v>2021.1</v>
      </c>
      <c r="H277" s="698">
        <v>2022.12</v>
      </c>
      <c r="I277" s="698" t="s">
        <v>219</v>
      </c>
      <c r="J277" s="698" t="s">
        <v>110</v>
      </c>
    </row>
    <row r="278" s="560" customFormat="1" ht="27" spans="1:10">
      <c r="A278" s="698"/>
      <c r="B278" s="698">
        <f t="shared" si="6"/>
        <v>270</v>
      </c>
      <c r="C278" s="698" t="s">
        <v>626</v>
      </c>
      <c r="D278" s="699" t="s">
        <v>629</v>
      </c>
      <c r="E278" s="698" t="s">
        <v>10</v>
      </c>
      <c r="F278" s="706">
        <v>10677</v>
      </c>
      <c r="G278" s="698">
        <v>2021</v>
      </c>
      <c r="H278" s="698">
        <v>2022</v>
      </c>
      <c r="I278" s="698" t="s">
        <v>628</v>
      </c>
      <c r="J278" s="698" t="s">
        <v>38</v>
      </c>
    </row>
    <row r="279" s="560" customFormat="1" ht="27" spans="1:10">
      <c r="A279" s="698"/>
      <c r="B279" s="698">
        <f t="shared" si="6"/>
        <v>271</v>
      </c>
      <c r="C279" s="698" t="s">
        <v>630</v>
      </c>
      <c r="D279" s="699" t="s">
        <v>631</v>
      </c>
      <c r="E279" s="698" t="s">
        <v>10</v>
      </c>
      <c r="F279" s="706">
        <v>2308</v>
      </c>
      <c r="G279" s="698">
        <v>2021.1</v>
      </c>
      <c r="H279" s="698">
        <v>2021.12</v>
      </c>
      <c r="I279" s="698" t="s">
        <v>632</v>
      </c>
      <c r="J279" s="698" t="s">
        <v>248</v>
      </c>
    </row>
    <row r="280" s="560" customFormat="1" ht="27" spans="1:10">
      <c r="A280" s="698"/>
      <c r="B280" s="698">
        <f t="shared" si="6"/>
        <v>272</v>
      </c>
      <c r="C280" s="698" t="s">
        <v>633</v>
      </c>
      <c r="D280" s="699" t="s">
        <v>634</v>
      </c>
      <c r="E280" s="698" t="s">
        <v>10</v>
      </c>
      <c r="F280" s="706">
        <v>2872</v>
      </c>
      <c r="G280" s="698">
        <v>2021.1</v>
      </c>
      <c r="H280" s="698">
        <v>2021.12</v>
      </c>
      <c r="I280" s="698" t="s">
        <v>635</v>
      </c>
      <c r="J280" s="698" t="s">
        <v>264</v>
      </c>
    </row>
    <row r="281" s="560" customFormat="1" ht="27" spans="1:10">
      <c r="A281" s="698"/>
      <c r="B281" s="698">
        <f t="shared" si="6"/>
        <v>273</v>
      </c>
      <c r="C281" s="698" t="s">
        <v>636</v>
      </c>
      <c r="D281" s="699" t="s">
        <v>637</v>
      </c>
      <c r="E281" s="698" t="s">
        <v>10</v>
      </c>
      <c r="F281" s="706">
        <v>5550</v>
      </c>
      <c r="G281" s="698">
        <v>2021.1</v>
      </c>
      <c r="H281" s="698">
        <v>2022.12</v>
      </c>
      <c r="I281" s="698" t="s">
        <v>638</v>
      </c>
      <c r="J281" s="698" t="s">
        <v>34</v>
      </c>
    </row>
    <row r="282" s="560" customFormat="1" ht="27" spans="1:10">
      <c r="A282" s="698"/>
      <c r="B282" s="698">
        <f t="shared" si="6"/>
        <v>274</v>
      </c>
      <c r="C282" s="698" t="s">
        <v>639</v>
      </c>
      <c r="D282" s="699" t="s">
        <v>640</v>
      </c>
      <c r="E282" s="698" t="s">
        <v>10</v>
      </c>
      <c r="F282" s="706">
        <v>744.28</v>
      </c>
      <c r="G282" s="698">
        <v>2021.1</v>
      </c>
      <c r="H282" s="698">
        <v>2021.12</v>
      </c>
      <c r="I282" s="698" t="s">
        <v>641</v>
      </c>
      <c r="J282" s="698" t="s">
        <v>54</v>
      </c>
    </row>
    <row r="283" s="560" customFormat="1" ht="27" spans="1:10">
      <c r="A283" s="698"/>
      <c r="B283" s="698">
        <f t="shared" si="6"/>
        <v>275</v>
      </c>
      <c r="C283" s="698" t="s">
        <v>1524</v>
      </c>
      <c r="D283" s="699" t="s">
        <v>643</v>
      </c>
      <c r="E283" s="698" t="s">
        <v>10</v>
      </c>
      <c r="F283" s="706">
        <v>1400</v>
      </c>
      <c r="G283" s="698">
        <v>2021.8</v>
      </c>
      <c r="H283" s="698">
        <v>2021.12</v>
      </c>
      <c r="I283" s="698" t="s">
        <v>644</v>
      </c>
      <c r="J283" s="698" t="s">
        <v>24</v>
      </c>
    </row>
    <row r="284" s="560" customFormat="1" ht="27" spans="1:10">
      <c r="A284" s="698"/>
      <c r="B284" s="698">
        <f t="shared" si="6"/>
        <v>276</v>
      </c>
      <c r="C284" s="698" t="s">
        <v>648</v>
      </c>
      <c r="D284" s="699" t="s">
        <v>1526</v>
      </c>
      <c r="E284" s="698" t="s">
        <v>10</v>
      </c>
      <c r="F284" s="706">
        <v>1609</v>
      </c>
      <c r="G284" s="698">
        <v>2021.1</v>
      </c>
      <c r="H284" s="698">
        <v>2022.12</v>
      </c>
      <c r="I284" s="698" t="s">
        <v>1527</v>
      </c>
      <c r="J284" s="698" t="s">
        <v>273</v>
      </c>
    </row>
    <row r="285" s="560" customFormat="1" ht="27" spans="1:10">
      <c r="A285" s="698"/>
      <c r="B285" s="698">
        <f t="shared" si="6"/>
        <v>277</v>
      </c>
      <c r="C285" s="698" t="s">
        <v>651</v>
      </c>
      <c r="D285" s="699" t="s">
        <v>652</v>
      </c>
      <c r="E285" s="698" t="s">
        <v>10</v>
      </c>
      <c r="F285" s="706">
        <v>704</v>
      </c>
      <c r="G285" s="698">
        <v>2021.1</v>
      </c>
      <c r="H285" s="698">
        <v>2022.12</v>
      </c>
      <c r="I285" s="698" t="s">
        <v>653</v>
      </c>
      <c r="J285" s="698" t="s">
        <v>278</v>
      </c>
    </row>
    <row r="286" s="560" customFormat="1" ht="40.5" spans="1:10">
      <c r="A286" s="698"/>
      <c r="B286" s="698">
        <f t="shared" si="6"/>
        <v>278</v>
      </c>
      <c r="C286" s="698" t="s">
        <v>655</v>
      </c>
      <c r="D286" s="699" t="s">
        <v>658</v>
      </c>
      <c r="E286" s="698" t="s">
        <v>10</v>
      </c>
      <c r="F286" s="706">
        <v>20000</v>
      </c>
      <c r="G286" s="698">
        <v>2021</v>
      </c>
      <c r="H286" s="698">
        <v>2025</v>
      </c>
      <c r="I286" s="698" t="s">
        <v>659</v>
      </c>
      <c r="J286" s="698" t="s">
        <v>47</v>
      </c>
    </row>
    <row r="287" s="560" customFormat="1" ht="40.5" spans="1:10">
      <c r="A287" s="698"/>
      <c r="B287" s="698">
        <f t="shared" si="6"/>
        <v>279</v>
      </c>
      <c r="C287" s="698" t="s">
        <v>661</v>
      </c>
      <c r="D287" s="699" t="s">
        <v>662</v>
      </c>
      <c r="E287" s="698" t="s">
        <v>10</v>
      </c>
      <c r="F287" s="706">
        <v>14000</v>
      </c>
      <c r="G287" s="698">
        <v>2021.1</v>
      </c>
      <c r="H287" s="698">
        <v>2025.12</v>
      </c>
      <c r="I287" s="698" t="s">
        <v>663</v>
      </c>
      <c r="J287" s="698" t="s">
        <v>59</v>
      </c>
    </row>
    <row r="288" s="560" customFormat="1" ht="27" spans="1:10">
      <c r="A288" s="698"/>
      <c r="B288" s="698">
        <f t="shared" si="6"/>
        <v>280</v>
      </c>
      <c r="C288" s="698" t="s">
        <v>664</v>
      </c>
      <c r="D288" s="699" t="s">
        <v>665</v>
      </c>
      <c r="E288" s="698" t="s">
        <v>10</v>
      </c>
      <c r="F288" s="706">
        <v>7000</v>
      </c>
      <c r="G288" s="698">
        <v>2021.1</v>
      </c>
      <c r="H288" s="698">
        <v>2025.12</v>
      </c>
      <c r="I288" s="698" t="s">
        <v>663</v>
      </c>
      <c r="J288" s="698" t="s">
        <v>59</v>
      </c>
    </row>
    <row r="289" s="560" customFormat="1" ht="27" spans="1:10">
      <c r="A289" s="698"/>
      <c r="B289" s="698">
        <f t="shared" si="6"/>
        <v>281</v>
      </c>
      <c r="C289" s="698" t="s">
        <v>666</v>
      </c>
      <c r="D289" s="699" t="s">
        <v>667</v>
      </c>
      <c r="E289" s="698" t="s">
        <v>10</v>
      </c>
      <c r="F289" s="706">
        <v>15500</v>
      </c>
      <c r="G289" s="698">
        <v>2021.1</v>
      </c>
      <c r="H289" s="698">
        <v>2025.12</v>
      </c>
      <c r="I289" s="698" t="s">
        <v>663</v>
      </c>
      <c r="J289" s="698" t="s">
        <v>59</v>
      </c>
    </row>
    <row r="290" s="560" customFormat="1" ht="40.5" spans="1:10">
      <c r="A290" s="698"/>
      <c r="B290" s="698">
        <f t="shared" si="6"/>
        <v>282</v>
      </c>
      <c r="C290" s="698" t="s">
        <v>668</v>
      </c>
      <c r="D290" s="699" t="s">
        <v>669</v>
      </c>
      <c r="E290" s="698" t="s">
        <v>10</v>
      </c>
      <c r="F290" s="706">
        <v>10000</v>
      </c>
      <c r="G290" s="698">
        <v>2021</v>
      </c>
      <c r="H290" s="698">
        <v>2025</v>
      </c>
      <c r="I290" s="698" t="s">
        <v>659</v>
      </c>
      <c r="J290" s="698" t="s">
        <v>47</v>
      </c>
    </row>
    <row r="291" s="560" customFormat="1" ht="40.5" spans="1:10">
      <c r="A291" s="698"/>
      <c r="B291" s="698">
        <f t="shared" si="6"/>
        <v>283</v>
      </c>
      <c r="C291" s="698" t="s">
        <v>670</v>
      </c>
      <c r="D291" s="699" t="s">
        <v>671</v>
      </c>
      <c r="E291" s="698" t="s">
        <v>10</v>
      </c>
      <c r="F291" s="706">
        <v>21500</v>
      </c>
      <c r="G291" s="698">
        <v>2022</v>
      </c>
      <c r="H291" s="698">
        <v>2026</v>
      </c>
      <c r="I291" s="698" t="s">
        <v>659</v>
      </c>
      <c r="J291" s="698" t="s">
        <v>677</v>
      </c>
    </row>
    <row r="292" s="560" customFormat="1" ht="40.5" spans="1:10">
      <c r="A292" s="698"/>
      <c r="B292" s="698">
        <f t="shared" si="6"/>
        <v>284</v>
      </c>
      <c r="C292" s="698" t="s">
        <v>672</v>
      </c>
      <c r="D292" s="699" t="s">
        <v>674</v>
      </c>
      <c r="E292" s="698" t="s">
        <v>10</v>
      </c>
      <c r="F292" s="706">
        <v>10000</v>
      </c>
      <c r="G292" s="698">
        <v>2021</v>
      </c>
      <c r="H292" s="698">
        <v>2025</v>
      </c>
      <c r="I292" s="698" t="s">
        <v>659</v>
      </c>
      <c r="J292" s="698" t="s">
        <v>47</v>
      </c>
    </row>
    <row r="293" s="560" customFormat="1" ht="40.5" spans="1:10">
      <c r="A293" s="698"/>
      <c r="B293" s="698">
        <f t="shared" si="6"/>
        <v>285</v>
      </c>
      <c r="C293" s="698" t="s">
        <v>675</v>
      </c>
      <c r="D293" s="699" t="s">
        <v>676</v>
      </c>
      <c r="E293" s="698" t="s">
        <v>10</v>
      </c>
      <c r="F293" s="706">
        <v>30000</v>
      </c>
      <c r="G293" s="698">
        <v>2022</v>
      </c>
      <c r="H293" s="698">
        <v>2026</v>
      </c>
      <c r="I293" s="698" t="s">
        <v>659</v>
      </c>
      <c r="J293" s="698" t="s">
        <v>677</v>
      </c>
    </row>
    <row r="294" s="560" customFormat="1" ht="26.25" customHeight="1" spans="1:10">
      <c r="A294" s="698" t="s">
        <v>678</v>
      </c>
      <c r="B294" s="698">
        <f t="shared" si="6"/>
        <v>286</v>
      </c>
      <c r="C294" s="698" t="s">
        <v>679</v>
      </c>
      <c r="D294" s="699" t="s">
        <v>680</v>
      </c>
      <c r="E294" s="698" t="s">
        <v>10</v>
      </c>
      <c r="F294" s="698">
        <v>100000</v>
      </c>
      <c r="G294" s="698" t="s">
        <v>21</v>
      </c>
      <c r="H294" s="698" t="s">
        <v>21</v>
      </c>
      <c r="I294" s="698" t="s">
        <v>681</v>
      </c>
      <c r="J294" s="698" t="s">
        <v>47</v>
      </c>
    </row>
    <row r="295" s="560" customFormat="1" ht="40.5" spans="1:10">
      <c r="A295" s="698"/>
      <c r="B295" s="698">
        <f t="shared" si="6"/>
        <v>287</v>
      </c>
      <c r="C295" s="698" t="s">
        <v>682</v>
      </c>
      <c r="D295" s="699" t="s">
        <v>1528</v>
      </c>
      <c r="E295" s="698" t="s">
        <v>85</v>
      </c>
      <c r="F295" s="706">
        <v>46950</v>
      </c>
      <c r="G295" s="745" t="s">
        <v>350</v>
      </c>
      <c r="H295" s="709">
        <v>2023.12</v>
      </c>
      <c r="I295" s="698" t="s">
        <v>46</v>
      </c>
      <c r="J295" s="698" t="s">
        <v>47</v>
      </c>
    </row>
    <row r="296" s="560" customFormat="1" ht="27" spans="1:10">
      <c r="A296" s="698"/>
      <c r="B296" s="698">
        <f t="shared" si="6"/>
        <v>288</v>
      </c>
      <c r="C296" s="698" t="s">
        <v>684</v>
      </c>
      <c r="D296" s="699" t="s">
        <v>685</v>
      </c>
      <c r="E296" s="698" t="s">
        <v>10</v>
      </c>
      <c r="F296" s="706">
        <v>100000</v>
      </c>
      <c r="G296" s="709">
        <v>2022.7</v>
      </c>
      <c r="H296" s="698">
        <v>2024.12</v>
      </c>
      <c r="I296" s="698" t="s">
        <v>527</v>
      </c>
      <c r="J296" s="698" t="s">
        <v>687</v>
      </c>
    </row>
    <row r="297" s="560" customFormat="1" ht="27" spans="1:10">
      <c r="A297" s="698"/>
      <c r="B297" s="698">
        <f t="shared" si="6"/>
        <v>289</v>
      </c>
      <c r="C297" s="698" t="s">
        <v>688</v>
      </c>
      <c r="D297" s="699" t="s">
        <v>689</v>
      </c>
      <c r="E297" s="698" t="s">
        <v>11</v>
      </c>
      <c r="F297" s="706" t="s">
        <v>21</v>
      </c>
      <c r="G297" s="709" t="s">
        <v>21</v>
      </c>
      <c r="H297" s="698" t="s">
        <v>21</v>
      </c>
      <c r="I297" s="698" t="s">
        <v>527</v>
      </c>
      <c r="J297" s="698" t="s">
        <v>687</v>
      </c>
    </row>
    <row r="298" s="560" customFormat="1" ht="40.5" spans="1:10">
      <c r="A298" s="698"/>
      <c r="B298" s="698">
        <f t="shared" si="6"/>
        <v>290</v>
      </c>
      <c r="C298" s="698" t="s">
        <v>1531</v>
      </c>
      <c r="D298" s="699" t="s">
        <v>1532</v>
      </c>
      <c r="E298" s="698" t="s">
        <v>85</v>
      </c>
      <c r="F298" s="746">
        <v>100000</v>
      </c>
      <c r="G298" s="698" t="s">
        <v>350</v>
      </c>
      <c r="H298" s="698">
        <v>2022</v>
      </c>
      <c r="I298" s="698" t="s">
        <v>692</v>
      </c>
      <c r="J298" s="698" t="s">
        <v>693</v>
      </c>
    </row>
    <row r="299" s="560" customFormat="1" ht="40.5" spans="1:10">
      <c r="A299" s="698"/>
      <c r="B299" s="698">
        <f t="shared" si="6"/>
        <v>291</v>
      </c>
      <c r="C299" s="698" t="s">
        <v>1533</v>
      </c>
      <c r="D299" s="699" t="s">
        <v>691</v>
      </c>
      <c r="E299" s="698" t="s">
        <v>10</v>
      </c>
      <c r="F299" s="706">
        <v>941600</v>
      </c>
      <c r="G299" s="698">
        <v>2021.9</v>
      </c>
      <c r="H299" s="698" t="s">
        <v>21</v>
      </c>
      <c r="I299" s="698" t="s">
        <v>692</v>
      </c>
      <c r="J299" s="698" t="s">
        <v>693</v>
      </c>
    </row>
    <row r="300" s="560" customFormat="1" ht="40.5" spans="1:10">
      <c r="A300" s="698"/>
      <c r="B300" s="698">
        <f t="shared" si="6"/>
        <v>292</v>
      </c>
      <c r="C300" s="698" t="s">
        <v>694</v>
      </c>
      <c r="D300" s="699" t="s">
        <v>695</v>
      </c>
      <c r="E300" s="698" t="s">
        <v>10</v>
      </c>
      <c r="F300" s="706">
        <v>100000</v>
      </c>
      <c r="G300" s="698">
        <v>2021.6</v>
      </c>
      <c r="H300" s="698">
        <v>2023.12</v>
      </c>
      <c r="I300" s="698" t="s">
        <v>133</v>
      </c>
      <c r="J300" s="698" t="s">
        <v>47</v>
      </c>
    </row>
    <row r="301" s="560" customFormat="1" ht="27" spans="1:10">
      <c r="A301" s="698"/>
      <c r="B301" s="698">
        <f t="shared" si="6"/>
        <v>293</v>
      </c>
      <c r="C301" s="698" t="s">
        <v>696</v>
      </c>
      <c r="D301" s="699" t="s">
        <v>697</v>
      </c>
      <c r="E301" s="698" t="s">
        <v>10</v>
      </c>
      <c r="F301" s="706">
        <v>100000</v>
      </c>
      <c r="G301" s="698" t="s">
        <v>21</v>
      </c>
      <c r="H301" s="698" t="s">
        <v>21</v>
      </c>
      <c r="I301" s="698" t="s">
        <v>311</v>
      </c>
      <c r="J301" s="698" t="s">
        <v>59</v>
      </c>
    </row>
    <row r="302" s="560" customFormat="1" ht="40.5" spans="1:10">
      <c r="A302" s="698"/>
      <c r="B302" s="698">
        <f t="shared" si="6"/>
        <v>294</v>
      </c>
      <c r="C302" s="698" t="s">
        <v>698</v>
      </c>
      <c r="D302" s="699" t="s">
        <v>699</v>
      </c>
      <c r="E302" s="698" t="s">
        <v>10</v>
      </c>
      <c r="F302" s="706">
        <v>180000</v>
      </c>
      <c r="G302" s="698" t="s">
        <v>21</v>
      </c>
      <c r="H302" s="698" t="s">
        <v>21</v>
      </c>
      <c r="I302" s="698" t="s">
        <v>311</v>
      </c>
      <c r="J302" s="698" t="s">
        <v>59</v>
      </c>
    </row>
    <row r="303" s="560" customFormat="1" ht="40.5" spans="1:10">
      <c r="A303" s="698"/>
      <c r="B303" s="698">
        <f t="shared" si="6"/>
        <v>295</v>
      </c>
      <c r="C303" s="698" t="s">
        <v>700</v>
      </c>
      <c r="D303" s="699" t="s">
        <v>701</v>
      </c>
      <c r="E303" s="698" t="s">
        <v>10</v>
      </c>
      <c r="F303" s="698" t="s">
        <v>21</v>
      </c>
      <c r="G303" s="698" t="s">
        <v>21</v>
      </c>
      <c r="H303" s="698" t="s">
        <v>21</v>
      </c>
      <c r="I303" s="749" t="s">
        <v>353</v>
      </c>
      <c r="J303" s="698" t="s">
        <v>47</v>
      </c>
    </row>
    <row r="304" s="560" customFormat="1" ht="27" spans="1:10">
      <c r="A304" s="698"/>
      <c r="B304" s="698">
        <f t="shared" si="6"/>
        <v>296</v>
      </c>
      <c r="C304" s="698" t="s">
        <v>702</v>
      </c>
      <c r="D304" s="699" t="s">
        <v>703</v>
      </c>
      <c r="E304" s="698" t="s">
        <v>10</v>
      </c>
      <c r="F304" s="705">
        <v>83100</v>
      </c>
      <c r="G304" s="706">
        <v>2021.1</v>
      </c>
      <c r="H304" s="706">
        <v>2025.12</v>
      </c>
      <c r="I304" s="698" t="s">
        <v>704</v>
      </c>
      <c r="J304" s="698" t="s">
        <v>47</v>
      </c>
    </row>
    <row r="305" s="560" customFormat="1" ht="54" spans="1:10">
      <c r="A305" s="698"/>
      <c r="B305" s="698">
        <f t="shared" si="6"/>
        <v>297</v>
      </c>
      <c r="C305" s="698" t="s">
        <v>705</v>
      </c>
      <c r="D305" s="699" t="s">
        <v>706</v>
      </c>
      <c r="E305" s="698" t="s">
        <v>10</v>
      </c>
      <c r="F305" s="698" t="s">
        <v>21</v>
      </c>
      <c r="G305" s="698" t="s">
        <v>21</v>
      </c>
      <c r="H305" s="698" t="s">
        <v>21</v>
      </c>
      <c r="I305" s="749" t="s">
        <v>353</v>
      </c>
      <c r="J305" s="698" t="s">
        <v>47</v>
      </c>
    </row>
    <row r="306" s="560" customFormat="1" ht="40.5" spans="1:10">
      <c r="A306" s="698"/>
      <c r="B306" s="698">
        <f t="shared" si="6"/>
        <v>298</v>
      </c>
      <c r="C306" s="698" t="s">
        <v>707</v>
      </c>
      <c r="D306" s="699" t="s">
        <v>708</v>
      </c>
      <c r="E306" s="698" t="s">
        <v>10</v>
      </c>
      <c r="F306" s="747">
        <v>733800</v>
      </c>
      <c r="G306" s="721">
        <v>2021.1</v>
      </c>
      <c r="H306" s="709">
        <v>2025.6</v>
      </c>
      <c r="I306" s="749" t="s">
        <v>353</v>
      </c>
      <c r="J306" s="698" t="s">
        <v>47</v>
      </c>
    </row>
    <row r="307" s="560" customFormat="1" ht="54" spans="1:10">
      <c r="A307" s="698"/>
      <c r="B307" s="698">
        <f t="shared" si="6"/>
        <v>299</v>
      </c>
      <c r="C307" s="698" t="s">
        <v>709</v>
      </c>
      <c r="D307" s="699" t="s">
        <v>710</v>
      </c>
      <c r="E307" s="698" t="s">
        <v>85</v>
      </c>
      <c r="F307" s="698">
        <v>56500</v>
      </c>
      <c r="G307" s="706">
        <v>2020.9</v>
      </c>
      <c r="H307" s="706">
        <v>2025.12</v>
      </c>
      <c r="I307" s="698" t="s">
        <v>711</v>
      </c>
      <c r="J307" s="698" t="s">
        <v>59</v>
      </c>
    </row>
    <row r="308" s="560" customFormat="1" ht="54" spans="1:10">
      <c r="A308" s="698"/>
      <c r="B308" s="698">
        <f t="shared" si="6"/>
        <v>300</v>
      </c>
      <c r="C308" s="698" t="s">
        <v>712</v>
      </c>
      <c r="D308" s="699" t="s">
        <v>713</v>
      </c>
      <c r="E308" s="698" t="s">
        <v>85</v>
      </c>
      <c r="F308" s="698">
        <v>50157</v>
      </c>
      <c r="G308" s="698">
        <v>2021.11</v>
      </c>
      <c r="H308" s="698">
        <v>2024.12</v>
      </c>
      <c r="I308" s="698" t="s">
        <v>527</v>
      </c>
      <c r="J308" s="698" t="s">
        <v>47</v>
      </c>
    </row>
    <row r="309" s="560" customFormat="1" ht="27" spans="1:10">
      <c r="A309" s="698"/>
      <c r="B309" s="698">
        <f t="shared" si="6"/>
        <v>301</v>
      </c>
      <c r="C309" s="698" t="s">
        <v>714</v>
      </c>
      <c r="D309" s="699" t="s">
        <v>715</v>
      </c>
      <c r="E309" s="698" t="s">
        <v>10</v>
      </c>
      <c r="F309" s="698">
        <v>38100</v>
      </c>
      <c r="G309" s="748" t="s">
        <v>21</v>
      </c>
      <c r="H309" s="698" t="s">
        <v>21</v>
      </c>
      <c r="I309" s="698" t="s">
        <v>527</v>
      </c>
      <c r="J309" s="698" t="s">
        <v>47</v>
      </c>
    </row>
    <row r="310" s="560" customFormat="1" ht="29.1" customHeight="1" spans="1:10">
      <c r="A310" s="698"/>
      <c r="B310" s="698">
        <f t="shared" si="6"/>
        <v>302</v>
      </c>
      <c r="C310" s="698" t="s">
        <v>716</v>
      </c>
      <c r="D310" s="699" t="s">
        <v>717</v>
      </c>
      <c r="E310" s="698" t="s">
        <v>85</v>
      </c>
      <c r="F310" s="705">
        <v>132434</v>
      </c>
      <c r="G310" s="706">
        <v>2018.11</v>
      </c>
      <c r="H310" s="721">
        <v>2024.12</v>
      </c>
      <c r="I310" s="698" t="s">
        <v>718</v>
      </c>
      <c r="J310" s="698" t="s">
        <v>59</v>
      </c>
    </row>
    <row r="311" s="560" customFormat="1" ht="40.5" spans="1:10">
      <c r="A311" s="698"/>
      <c r="B311" s="698">
        <f t="shared" si="6"/>
        <v>303</v>
      </c>
      <c r="C311" s="698" t="s">
        <v>719</v>
      </c>
      <c r="D311" s="699" t="s">
        <v>720</v>
      </c>
      <c r="E311" s="698" t="s">
        <v>10</v>
      </c>
      <c r="F311" s="698" t="s">
        <v>21</v>
      </c>
      <c r="G311" s="698" t="s">
        <v>21</v>
      </c>
      <c r="H311" s="698" t="s">
        <v>21</v>
      </c>
      <c r="I311" s="749" t="s">
        <v>353</v>
      </c>
      <c r="J311" s="698" t="s">
        <v>47</v>
      </c>
    </row>
    <row r="312" s="560" customFormat="1" ht="40.5" spans="1:10">
      <c r="A312" s="698"/>
      <c r="B312" s="698">
        <f t="shared" si="6"/>
        <v>304</v>
      </c>
      <c r="C312" s="698" t="s">
        <v>724</v>
      </c>
      <c r="D312" s="699" t="s">
        <v>725</v>
      </c>
      <c r="E312" s="698" t="s">
        <v>11</v>
      </c>
      <c r="F312" s="705">
        <v>25000</v>
      </c>
      <c r="G312" s="698" t="s">
        <v>21</v>
      </c>
      <c r="H312" s="698" t="s">
        <v>21</v>
      </c>
      <c r="I312" s="698" t="s">
        <v>21</v>
      </c>
      <c r="J312" s="698" t="s">
        <v>47</v>
      </c>
    </row>
    <row r="313" s="560" customFormat="1" ht="40.5" spans="1:10">
      <c r="A313" s="698"/>
      <c r="B313" s="698">
        <f t="shared" si="6"/>
        <v>305</v>
      </c>
      <c r="C313" s="698" t="s">
        <v>726</v>
      </c>
      <c r="D313" s="699" t="s">
        <v>727</v>
      </c>
      <c r="E313" s="698" t="s">
        <v>11</v>
      </c>
      <c r="F313" s="705">
        <v>100000</v>
      </c>
      <c r="G313" s="698" t="s">
        <v>21</v>
      </c>
      <c r="H313" s="698" t="s">
        <v>21</v>
      </c>
      <c r="I313" s="698" t="s">
        <v>21</v>
      </c>
      <c r="J313" s="698" t="s">
        <v>47</v>
      </c>
    </row>
    <row r="314" s="560" customFormat="1" ht="67.5" spans="1:10">
      <c r="A314" s="698"/>
      <c r="B314" s="698">
        <f t="shared" si="6"/>
        <v>306</v>
      </c>
      <c r="C314" s="698" t="s">
        <v>728</v>
      </c>
      <c r="D314" s="699" t="s">
        <v>729</v>
      </c>
      <c r="E314" s="698" t="s">
        <v>11</v>
      </c>
      <c r="F314" s="705">
        <v>300000</v>
      </c>
      <c r="G314" s="698" t="s">
        <v>21</v>
      </c>
      <c r="H314" s="698" t="s">
        <v>21</v>
      </c>
      <c r="I314" s="698" t="s">
        <v>21</v>
      </c>
      <c r="J314" s="698" t="s">
        <v>47</v>
      </c>
    </row>
    <row r="315" s="560" customFormat="1" ht="54" spans="1:10">
      <c r="A315" s="698"/>
      <c r="B315" s="698">
        <f t="shared" si="6"/>
        <v>307</v>
      </c>
      <c r="C315" s="698" t="s">
        <v>730</v>
      </c>
      <c r="D315" s="699" t="s">
        <v>731</v>
      </c>
      <c r="E315" s="698" t="s">
        <v>11</v>
      </c>
      <c r="F315" s="705">
        <v>300000</v>
      </c>
      <c r="G315" s="698" t="s">
        <v>21</v>
      </c>
      <c r="H315" s="698" t="s">
        <v>21</v>
      </c>
      <c r="I315" s="698" t="s">
        <v>21</v>
      </c>
      <c r="J315" s="698" t="s">
        <v>47</v>
      </c>
    </row>
    <row r="316" s="560" customFormat="1" ht="54" spans="1:10">
      <c r="A316" s="698"/>
      <c r="B316" s="698">
        <f t="shared" si="6"/>
        <v>308</v>
      </c>
      <c r="C316" s="698" t="s">
        <v>732</v>
      </c>
      <c r="D316" s="699" t="s">
        <v>733</v>
      </c>
      <c r="E316" s="698" t="s">
        <v>11</v>
      </c>
      <c r="F316" s="705">
        <v>700000</v>
      </c>
      <c r="G316" s="698" t="s">
        <v>21</v>
      </c>
      <c r="H316" s="698" t="s">
        <v>21</v>
      </c>
      <c r="I316" s="698" t="s">
        <v>21</v>
      </c>
      <c r="J316" s="698" t="s">
        <v>47</v>
      </c>
    </row>
    <row r="317" s="560" customFormat="1" ht="34.5" customHeight="1" spans="1:10">
      <c r="A317" s="698"/>
      <c r="B317" s="698">
        <f t="shared" si="6"/>
        <v>309</v>
      </c>
      <c r="C317" s="698" t="s">
        <v>734</v>
      </c>
      <c r="D317" s="699" t="s">
        <v>735</v>
      </c>
      <c r="E317" s="698" t="s">
        <v>11</v>
      </c>
      <c r="F317" s="706" t="s">
        <v>21</v>
      </c>
      <c r="G317" s="698">
        <v>2021</v>
      </c>
      <c r="H317" s="698">
        <v>2023</v>
      </c>
      <c r="I317" s="700" t="s">
        <v>619</v>
      </c>
      <c r="J317" s="698" t="s">
        <v>47</v>
      </c>
    </row>
    <row r="318" s="560" customFormat="1" ht="34.5" customHeight="1" spans="1:10">
      <c r="A318" s="698"/>
      <c r="B318" s="698">
        <f t="shared" si="6"/>
        <v>310</v>
      </c>
      <c r="C318" s="698" t="s">
        <v>739</v>
      </c>
      <c r="D318" s="699" t="s">
        <v>740</v>
      </c>
      <c r="E318" s="698" t="s">
        <v>11</v>
      </c>
      <c r="F318" s="706" t="s">
        <v>21</v>
      </c>
      <c r="G318" s="698">
        <v>2021</v>
      </c>
      <c r="H318" s="698">
        <v>2023</v>
      </c>
      <c r="I318" s="700" t="s">
        <v>619</v>
      </c>
      <c r="J318" s="698" t="s">
        <v>47</v>
      </c>
    </row>
    <row r="319" s="560" customFormat="1" ht="34.5" customHeight="1" spans="1:10">
      <c r="A319" s="698"/>
      <c r="B319" s="698">
        <f t="shared" si="6"/>
        <v>311</v>
      </c>
      <c r="C319" s="698" t="s">
        <v>741</v>
      </c>
      <c r="D319" s="699" t="s">
        <v>742</v>
      </c>
      <c r="E319" s="698" t="s">
        <v>11</v>
      </c>
      <c r="F319" s="706" t="s">
        <v>21</v>
      </c>
      <c r="G319" s="698">
        <v>2021</v>
      </c>
      <c r="H319" s="698">
        <v>2023</v>
      </c>
      <c r="I319" s="700" t="s">
        <v>619</v>
      </c>
      <c r="J319" s="698" t="s">
        <v>47</v>
      </c>
    </row>
    <row r="320" s="560" customFormat="1" ht="34.5" customHeight="1" spans="1:10">
      <c r="A320" s="698"/>
      <c r="B320" s="698">
        <f t="shared" si="6"/>
        <v>312</v>
      </c>
      <c r="C320" s="698" t="s">
        <v>743</v>
      </c>
      <c r="D320" s="699" t="s">
        <v>744</v>
      </c>
      <c r="E320" s="698" t="s">
        <v>11</v>
      </c>
      <c r="F320" s="706" t="s">
        <v>21</v>
      </c>
      <c r="G320" s="698">
        <v>2021</v>
      </c>
      <c r="H320" s="698">
        <v>2023</v>
      </c>
      <c r="I320" s="700" t="s">
        <v>619</v>
      </c>
      <c r="J320" s="698" t="s">
        <v>47</v>
      </c>
    </row>
    <row r="321" s="560" customFormat="1" ht="34.5" customHeight="1" spans="1:10">
      <c r="A321" s="698"/>
      <c r="B321" s="698">
        <f t="shared" si="6"/>
        <v>313</v>
      </c>
      <c r="C321" s="698" t="s">
        <v>745</v>
      </c>
      <c r="D321" s="699" t="s">
        <v>746</v>
      </c>
      <c r="E321" s="698" t="s">
        <v>11</v>
      </c>
      <c r="F321" s="706" t="s">
        <v>21</v>
      </c>
      <c r="G321" s="698">
        <v>2021</v>
      </c>
      <c r="H321" s="698">
        <v>2025</v>
      </c>
      <c r="I321" s="700" t="s">
        <v>619</v>
      </c>
      <c r="J321" s="698" t="s">
        <v>47</v>
      </c>
    </row>
    <row r="322" s="560" customFormat="1" ht="30" customHeight="1" spans="1:10">
      <c r="A322" s="698"/>
      <c r="B322" s="698">
        <f t="shared" si="6"/>
        <v>314</v>
      </c>
      <c r="C322" s="698" t="s">
        <v>747</v>
      </c>
      <c r="D322" s="699" t="s">
        <v>748</v>
      </c>
      <c r="E322" s="698" t="s">
        <v>11</v>
      </c>
      <c r="F322" s="706" t="s">
        <v>21</v>
      </c>
      <c r="G322" s="698">
        <v>2021</v>
      </c>
      <c r="H322" s="698">
        <v>2023</v>
      </c>
      <c r="I322" s="698" t="s">
        <v>595</v>
      </c>
      <c r="J322" s="698" t="s">
        <v>47</v>
      </c>
    </row>
    <row r="323" s="560" customFormat="1" ht="27" spans="1:10">
      <c r="A323" s="698"/>
      <c r="B323" s="698">
        <f t="shared" si="6"/>
        <v>315</v>
      </c>
      <c r="C323" s="698" t="s">
        <v>749</v>
      </c>
      <c r="D323" s="699" t="s">
        <v>750</v>
      </c>
      <c r="E323" s="698" t="s">
        <v>11</v>
      </c>
      <c r="F323" s="706" t="s">
        <v>21</v>
      </c>
      <c r="G323" s="698">
        <v>2021</v>
      </c>
      <c r="H323" s="698">
        <v>2023</v>
      </c>
      <c r="I323" s="698" t="s">
        <v>595</v>
      </c>
      <c r="J323" s="698" t="s">
        <v>47</v>
      </c>
    </row>
    <row r="324" s="560" customFormat="1" ht="54" spans="1:10">
      <c r="A324" s="698"/>
      <c r="B324" s="698">
        <f t="shared" si="6"/>
        <v>316</v>
      </c>
      <c r="C324" s="698" t="s">
        <v>751</v>
      </c>
      <c r="D324" s="699" t="s">
        <v>752</v>
      </c>
      <c r="E324" s="698" t="s">
        <v>11</v>
      </c>
      <c r="F324" s="706" t="s">
        <v>21</v>
      </c>
      <c r="G324" s="698">
        <v>2022</v>
      </c>
      <c r="H324" s="698">
        <v>2024</v>
      </c>
      <c r="I324" s="698" t="s">
        <v>753</v>
      </c>
      <c r="J324" s="698" t="s">
        <v>59</v>
      </c>
    </row>
    <row r="325" s="560" customFormat="1" ht="66.95" customHeight="1" spans="1:10">
      <c r="A325" s="698"/>
      <c r="B325" s="698">
        <f t="shared" si="6"/>
        <v>317</v>
      </c>
      <c r="C325" s="698" t="s">
        <v>754</v>
      </c>
      <c r="D325" s="699" t="s">
        <v>755</v>
      </c>
      <c r="E325" s="698" t="s">
        <v>11</v>
      </c>
      <c r="F325" s="706" t="s">
        <v>21</v>
      </c>
      <c r="G325" s="698">
        <v>2022</v>
      </c>
      <c r="H325" s="698">
        <v>2025</v>
      </c>
      <c r="I325" s="698" t="s">
        <v>753</v>
      </c>
      <c r="J325" s="698" t="s">
        <v>59</v>
      </c>
    </row>
    <row r="326" s="560" customFormat="1" ht="54" spans="1:10">
      <c r="A326" s="698"/>
      <c r="B326" s="698">
        <f t="shared" si="6"/>
        <v>318</v>
      </c>
      <c r="C326" s="698" t="s">
        <v>760</v>
      </c>
      <c r="D326" s="699" t="s">
        <v>761</v>
      </c>
      <c r="E326" s="698" t="s">
        <v>10</v>
      </c>
      <c r="F326" s="705">
        <v>250000</v>
      </c>
      <c r="G326" s="698">
        <v>2022.6</v>
      </c>
      <c r="H326" s="698">
        <v>2025.12</v>
      </c>
      <c r="I326" s="698" t="s">
        <v>219</v>
      </c>
      <c r="J326" s="698" t="s">
        <v>110</v>
      </c>
    </row>
    <row r="327" s="560" customFormat="1" ht="54" spans="1:10">
      <c r="A327" s="698"/>
      <c r="B327" s="698">
        <f t="shared" si="6"/>
        <v>319</v>
      </c>
      <c r="C327" s="698" t="s">
        <v>766</v>
      </c>
      <c r="D327" s="699" t="s">
        <v>767</v>
      </c>
      <c r="E327" s="698" t="s">
        <v>10</v>
      </c>
      <c r="F327" s="706">
        <v>135000</v>
      </c>
      <c r="G327" s="698" t="s">
        <v>21</v>
      </c>
      <c r="H327" s="698" t="s">
        <v>21</v>
      </c>
      <c r="I327" s="698" t="s">
        <v>219</v>
      </c>
      <c r="J327" s="698" t="s">
        <v>110</v>
      </c>
    </row>
    <row r="328" s="560" customFormat="1" ht="27" spans="1:10">
      <c r="A328" s="698"/>
      <c r="B328" s="698">
        <f t="shared" si="6"/>
        <v>320</v>
      </c>
      <c r="C328" s="698" t="s">
        <v>768</v>
      </c>
      <c r="D328" s="699" t="s">
        <v>769</v>
      </c>
      <c r="E328" s="698" t="s">
        <v>85</v>
      </c>
      <c r="F328" s="698">
        <v>25000</v>
      </c>
      <c r="G328" s="698">
        <v>2020.7</v>
      </c>
      <c r="H328" s="698">
        <v>2022.3</v>
      </c>
      <c r="I328" s="698" t="s">
        <v>219</v>
      </c>
      <c r="J328" s="698" t="s">
        <v>110</v>
      </c>
    </row>
    <row r="329" s="560" customFormat="1" ht="27" spans="1:10">
      <c r="A329" s="698"/>
      <c r="B329" s="698">
        <f t="shared" si="6"/>
        <v>321</v>
      </c>
      <c r="C329" s="698" t="s">
        <v>772</v>
      </c>
      <c r="D329" s="699" t="s">
        <v>773</v>
      </c>
      <c r="E329" s="698" t="s">
        <v>10</v>
      </c>
      <c r="F329" s="698">
        <v>3300</v>
      </c>
      <c r="G329" s="698">
        <v>2021.5</v>
      </c>
      <c r="H329" s="698">
        <v>2022.5</v>
      </c>
      <c r="I329" s="698" t="s">
        <v>219</v>
      </c>
      <c r="J329" s="698" t="s">
        <v>110</v>
      </c>
    </row>
    <row r="330" s="560" customFormat="1" ht="27" spans="1:10">
      <c r="A330" s="698"/>
      <c r="B330" s="698">
        <f t="shared" si="6"/>
        <v>322</v>
      </c>
      <c r="C330" s="698" t="s">
        <v>778</v>
      </c>
      <c r="D330" s="699" t="s">
        <v>779</v>
      </c>
      <c r="E330" s="698" t="s">
        <v>10</v>
      </c>
      <c r="F330" s="706">
        <v>160000</v>
      </c>
      <c r="G330" s="698">
        <v>2021.9</v>
      </c>
      <c r="H330" s="698">
        <v>2021.12</v>
      </c>
      <c r="I330" s="698" t="s">
        <v>232</v>
      </c>
      <c r="J330" s="698" t="s">
        <v>24</v>
      </c>
    </row>
    <row r="331" s="560" customFormat="1" ht="54" spans="1:10">
      <c r="A331" s="698"/>
      <c r="B331" s="698">
        <f t="shared" si="6"/>
        <v>323</v>
      </c>
      <c r="C331" s="698" t="s">
        <v>781</v>
      </c>
      <c r="D331" s="699" t="s">
        <v>782</v>
      </c>
      <c r="E331" s="698" t="s">
        <v>11</v>
      </c>
      <c r="F331" s="705">
        <v>800000</v>
      </c>
      <c r="G331" s="698" t="s">
        <v>21</v>
      </c>
      <c r="H331" s="698" t="s">
        <v>21</v>
      </c>
      <c r="I331" s="698" t="s">
        <v>21</v>
      </c>
      <c r="J331" s="698" t="s">
        <v>54</v>
      </c>
    </row>
    <row r="332" s="560" customFormat="1" ht="54" spans="1:10">
      <c r="A332" s="698"/>
      <c r="B332" s="698">
        <f t="shared" si="6"/>
        <v>324</v>
      </c>
      <c r="C332" s="698" t="s">
        <v>783</v>
      </c>
      <c r="D332" s="699" t="s">
        <v>784</v>
      </c>
      <c r="E332" s="698" t="s">
        <v>10</v>
      </c>
      <c r="F332" s="706">
        <v>40000</v>
      </c>
      <c r="G332" s="698">
        <v>2021.12</v>
      </c>
      <c r="H332" s="698">
        <v>2025.12</v>
      </c>
      <c r="I332" s="698" t="s">
        <v>149</v>
      </c>
      <c r="J332" s="698" t="s">
        <v>34</v>
      </c>
    </row>
    <row r="333" s="560" customFormat="1" ht="67.5" spans="1:10">
      <c r="A333" s="698"/>
      <c r="B333" s="698">
        <f t="shared" si="6"/>
        <v>325</v>
      </c>
      <c r="C333" s="698" t="s">
        <v>785</v>
      </c>
      <c r="D333" s="699" t="s">
        <v>786</v>
      </c>
      <c r="E333" s="698" t="s">
        <v>11</v>
      </c>
      <c r="F333" s="705" t="s">
        <v>21</v>
      </c>
      <c r="G333" s="698" t="s">
        <v>21</v>
      </c>
      <c r="H333" s="698" t="s">
        <v>21</v>
      </c>
      <c r="I333" s="698" t="s">
        <v>21</v>
      </c>
      <c r="J333" s="698" t="s">
        <v>38</v>
      </c>
    </row>
    <row r="334" s="560" customFormat="1" ht="40.5" spans="1:10">
      <c r="A334" s="698"/>
      <c r="B334" s="698">
        <f t="shared" si="6"/>
        <v>326</v>
      </c>
      <c r="C334" s="698" t="s">
        <v>787</v>
      </c>
      <c r="D334" s="699" t="s">
        <v>788</v>
      </c>
      <c r="E334" s="698" t="s">
        <v>10</v>
      </c>
      <c r="F334" s="706">
        <v>30000</v>
      </c>
      <c r="G334" s="698">
        <v>2020</v>
      </c>
      <c r="H334" s="698">
        <v>2023</v>
      </c>
      <c r="I334" s="698" t="s">
        <v>37</v>
      </c>
      <c r="J334" s="698" t="s">
        <v>38</v>
      </c>
    </row>
    <row r="335" s="560" customFormat="1" ht="27" spans="1:10">
      <c r="A335" s="698"/>
      <c r="B335" s="698">
        <f t="shared" si="6"/>
        <v>327</v>
      </c>
      <c r="C335" s="698" t="s">
        <v>792</v>
      </c>
      <c r="D335" s="699" t="s">
        <v>793</v>
      </c>
      <c r="E335" s="698" t="s">
        <v>11</v>
      </c>
      <c r="F335" s="706" t="s">
        <v>21</v>
      </c>
      <c r="G335" s="698">
        <v>2021</v>
      </c>
      <c r="H335" s="698">
        <v>2023</v>
      </c>
      <c r="I335" s="698" t="s">
        <v>37</v>
      </c>
      <c r="J335" s="698" t="s">
        <v>38</v>
      </c>
    </row>
    <row r="336" s="560" customFormat="1" ht="27" spans="1:10">
      <c r="A336" s="698"/>
      <c r="B336" s="698">
        <f t="shared" si="6"/>
        <v>328</v>
      </c>
      <c r="C336" s="698" t="s">
        <v>794</v>
      </c>
      <c r="D336" s="699" t="s">
        <v>795</v>
      </c>
      <c r="E336" s="698" t="s">
        <v>11</v>
      </c>
      <c r="F336" s="706" t="s">
        <v>21</v>
      </c>
      <c r="G336" s="698">
        <v>2021</v>
      </c>
      <c r="H336" s="698">
        <v>2023</v>
      </c>
      <c r="I336" s="698" t="s">
        <v>37</v>
      </c>
      <c r="J336" s="698" t="s">
        <v>38</v>
      </c>
    </row>
    <row r="337" s="560" customFormat="1" ht="27" spans="1:10">
      <c r="A337" s="698"/>
      <c r="B337" s="698">
        <f t="shared" si="6"/>
        <v>329</v>
      </c>
      <c r="C337" s="698" t="s">
        <v>796</v>
      </c>
      <c r="D337" s="699" t="s">
        <v>797</v>
      </c>
      <c r="E337" s="698" t="s">
        <v>11</v>
      </c>
      <c r="F337" s="706" t="s">
        <v>21</v>
      </c>
      <c r="G337" s="698">
        <v>2021</v>
      </c>
      <c r="H337" s="698">
        <v>2023</v>
      </c>
      <c r="I337" s="698" t="s">
        <v>37</v>
      </c>
      <c r="J337" s="698" t="s">
        <v>38</v>
      </c>
    </row>
    <row r="338" s="560" customFormat="1" ht="27" spans="1:10">
      <c r="A338" s="698"/>
      <c r="B338" s="698">
        <f t="shared" si="6"/>
        <v>330</v>
      </c>
      <c r="C338" s="698" t="s">
        <v>798</v>
      </c>
      <c r="D338" s="699" t="s">
        <v>799</v>
      </c>
      <c r="E338" s="698" t="s">
        <v>10</v>
      </c>
      <c r="F338" s="706">
        <v>10000</v>
      </c>
      <c r="G338" s="698">
        <v>2021</v>
      </c>
      <c r="H338" s="698">
        <v>2025</v>
      </c>
      <c r="I338" s="698" t="s">
        <v>37</v>
      </c>
      <c r="J338" s="698" t="s">
        <v>38</v>
      </c>
    </row>
    <row r="339" s="560" customFormat="1" spans="1:10">
      <c r="A339" s="698"/>
      <c r="B339" s="698">
        <f t="shared" si="6"/>
        <v>331</v>
      </c>
      <c r="C339" s="698" t="s">
        <v>800</v>
      </c>
      <c r="D339" s="699" t="s">
        <v>801</v>
      </c>
      <c r="E339" s="698" t="s">
        <v>85</v>
      </c>
      <c r="F339" s="706">
        <v>16000</v>
      </c>
      <c r="G339" s="698">
        <v>2020</v>
      </c>
      <c r="H339" s="698">
        <v>2023</v>
      </c>
      <c r="I339" s="698" t="s">
        <v>37</v>
      </c>
      <c r="J339" s="698" t="s">
        <v>38</v>
      </c>
    </row>
    <row r="340" s="560" customFormat="1" ht="40.5" spans="1:10">
      <c r="A340" s="698"/>
      <c r="B340" s="698">
        <f t="shared" ref="B340:B386" si="7">B339+1</f>
        <v>332</v>
      </c>
      <c r="C340" s="698" t="s">
        <v>802</v>
      </c>
      <c r="D340" s="699" t="s">
        <v>803</v>
      </c>
      <c r="E340" s="698" t="s">
        <v>10</v>
      </c>
      <c r="F340" s="706">
        <v>50000</v>
      </c>
      <c r="G340" s="698">
        <v>2021</v>
      </c>
      <c r="H340" s="698">
        <v>2025</v>
      </c>
      <c r="I340" s="698" t="s">
        <v>37</v>
      </c>
      <c r="J340" s="698" t="s">
        <v>38</v>
      </c>
    </row>
    <row r="341" s="560" customFormat="1" ht="40.5" spans="1:10">
      <c r="A341" s="698"/>
      <c r="B341" s="698">
        <f t="shared" si="7"/>
        <v>333</v>
      </c>
      <c r="C341" s="698" t="s">
        <v>804</v>
      </c>
      <c r="D341" s="699" t="s">
        <v>805</v>
      </c>
      <c r="E341" s="698" t="s">
        <v>10</v>
      </c>
      <c r="F341" s="706">
        <v>80000</v>
      </c>
      <c r="G341" s="698">
        <v>2021</v>
      </c>
      <c r="H341" s="698">
        <v>2025</v>
      </c>
      <c r="I341" s="698" t="s">
        <v>37</v>
      </c>
      <c r="J341" s="698" t="s">
        <v>38</v>
      </c>
    </row>
    <row r="342" s="560" customFormat="1" ht="40.5" spans="1:10">
      <c r="A342" s="698"/>
      <c r="B342" s="698">
        <f t="shared" si="7"/>
        <v>334</v>
      </c>
      <c r="C342" s="698" t="s">
        <v>806</v>
      </c>
      <c r="D342" s="699" t="s">
        <v>807</v>
      </c>
      <c r="E342" s="698" t="s">
        <v>10</v>
      </c>
      <c r="F342" s="706">
        <v>262500</v>
      </c>
      <c r="G342" s="698">
        <v>2021.9</v>
      </c>
      <c r="H342" s="698" t="s">
        <v>21</v>
      </c>
      <c r="I342" s="698" t="s">
        <v>262</v>
      </c>
      <c r="J342" s="698" t="s">
        <v>264</v>
      </c>
    </row>
    <row r="343" s="560" customFormat="1" ht="54" spans="1:10">
      <c r="A343" s="698"/>
      <c r="B343" s="698">
        <f t="shared" si="7"/>
        <v>335</v>
      </c>
      <c r="C343" s="714" t="s">
        <v>809</v>
      </c>
      <c r="D343" s="750" t="s">
        <v>810</v>
      </c>
      <c r="E343" s="698" t="s">
        <v>10</v>
      </c>
      <c r="F343" s="707" t="s">
        <v>21</v>
      </c>
      <c r="G343" s="729" t="s">
        <v>812</v>
      </c>
      <c r="H343" s="709">
        <v>2025.12</v>
      </c>
      <c r="I343" s="698" t="s">
        <v>247</v>
      </c>
      <c r="J343" s="698" t="s">
        <v>248</v>
      </c>
    </row>
    <row r="344" s="560" customFormat="1" ht="26.25" customHeight="1" spans="1:10">
      <c r="A344" s="698"/>
      <c r="B344" s="698">
        <f t="shared" si="7"/>
        <v>336</v>
      </c>
      <c r="C344" s="698" t="s">
        <v>813</v>
      </c>
      <c r="D344" s="699" t="s">
        <v>814</v>
      </c>
      <c r="E344" s="698" t="s">
        <v>10</v>
      </c>
      <c r="F344" s="706">
        <v>2800000</v>
      </c>
      <c r="G344" s="698">
        <v>2021.6</v>
      </c>
      <c r="H344" s="698">
        <v>2025.12</v>
      </c>
      <c r="I344" s="698" t="s">
        <v>247</v>
      </c>
      <c r="J344" s="698" t="s">
        <v>248</v>
      </c>
    </row>
    <row r="345" s="560" customFormat="1" ht="21.75" customHeight="1" spans="1:10">
      <c r="A345" s="698"/>
      <c r="B345" s="698">
        <f t="shared" si="7"/>
        <v>337</v>
      </c>
      <c r="C345" s="698" t="s">
        <v>815</v>
      </c>
      <c r="D345" s="699" t="s">
        <v>816</v>
      </c>
      <c r="E345" s="698" t="s">
        <v>10</v>
      </c>
      <c r="F345" s="706">
        <v>500000</v>
      </c>
      <c r="G345" s="709">
        <v>2021.7</v>
      </c>
      <c r="H345" s="709">
        <v>2025.12</v>
      </c>
      <c r="I345" s="698" t="s">
        <v>247</v>
      </c>
      <c r="J345" s="698" t="s">
        <v>248</v>
      </c>
    </row>
    <row r="346" s="560" customFormat="1" ht="40.5" spans="1:10">
      <c r="A346" s="698"/>
      <c r="B346" s="698">
        <f t="shared" si="7"/>
        <v>338</v>
      </c>
      <c r="C346" s="698" t="s">
        <v>817</v>
      </c>
      <c r="D346" s="699" t="s">
        <v>818</v>
      </c>
      <c r="E346" s="698" t="s">
        <v>10</v>
      </c>
      <c r="F346" s="706">
        <v>250000</v>
      </c>
      <c r="G346" s="698">
        <v>2021.12</v>
      </c>
      <c r="H346" s="698">
        <v>2023.12</v>
      </c>
      <c r="I346" s="698" t="s">
        <v>247</v>
      </c>
      <c r="J346" s="698" t="s">
        <v>248</v>
      </c>
    </row>
    <row r="347" s="560" customFormat="1" ht="40.5" spans="1:10">
      <c r="A347" s="698"/>
      <c r="B347" s="698">
        <f t="shared" si="7"/>
        <v>339</v>
      </c>
      <c r="C347" s="698" t="s">
        <v>819</v>
      </c>
      <c r="D347" s="699" t="s">
        <v>820</v>
      </c>
      <c r="E347" s="698" t="s">
        <v>10</v>
      </c>
      <c r="F347" s="706">
        <v>250000</v>
      </c>
      <c r="G347" s="709">
        <v>2021.7</v>
      </c>
      <c r="H347" s="709">
        <v>2025.12</v>
      </c>
      <c r="I347" s="698" t="s">
        <v>247</v>
      </c>
      <c r="J347" s="698" t="s">
        <v>248</v>
      </c>
    </row>
    <row r="348" s="560" customFormat="1" ht="27" spans="1:10">
      <c r="A348" s="698"/>
      <c r="B348" s="698">
        <f t="shared" si="7"/>
        <v>340</v>
      </c>
      <c r="C348" s="698" t="s">
        <v>821</v>
      </c>
      <c r="D348" s="699" t="s">
        <v>822</v>
      </c>
      <c r="E348" s="698" t="s">
        <v>10</v>
      </c>
      <c r="F348" s="706">
        <v>250000</v>
      </c>
      <c r="G348" s="709">
        <v>2021.3</v>
      </c>
      <c r="H348" s="709">
        <v>2023.12</v>
      </c>
      <c r="I348" s="698" t="s">
        <v>247</v>
      </c>
      <c r="J348" s="698" t="s">
        <v>248</v>
      </c>
    </row>
    <row r="349" s="560" customFormat="1" ht="67.5" spans="1:10">
      <c r="A349" s="698"/>
      <c r="B349" s="698">
        <f t="shared" si="7"/>
        <v>341</v>
      </c>
      <c r="C349" s="698" t="s">
        <v>823</v>
      </c>
      <c r="D349" s="699" t="s">
        <v>824</v>
      </c>
      <c r="E349" s="698" t="s">
        <v>10</v>
      </c>
      <c r="F349" s="706">
        <v>200000</v>
      </c>
      <c r="G349" s="709">
        <v>2021.1</v>
      </c>
      <c r="H349" s="709">
        <v>2023.12</v>
      </c>
      <c r="I349" s="698" t="s">
        <v>247</v>
      </c>
      <c r="J349" s="698" t="s">
        <v>248</v>
      </c>
    </row>
    <row r="350" s="560" customFormat="1" ht="40.5" spans="1:10">
      <c r="A350" s="698"/>
      <c r="B350" s="698">
        <f t="shared" si="7"/>
        <v>342</v>
      </c>
      <c r="C350" s="698" t="s">
        <v>825</v>
      </c>
      <c r="D350" s="699" t="s">
        <v>826</v>
      </c>
      <c r="E350" s="698" t="s">
        <v>10</v>
      </c>
      <c r="F350" s="706">
        <v>200000</v>
      </c>
      <c r="G350" s="709">
        <v>2021.3</v>
      </c>
      <c r="H350" s="709">
        <v>2025.12</v>
      </c>
      <c r="I350" s="698" t="s">
        <v>247</v>
      </c>
      <c r="J350" s="698" t="s">
        <v>248</v>
      </c>
    </row>
    <row r="351" s="560" customFormat="1" ht="54" spans="1:10">
      <c r="A351" s="698"/>
      <c r="B351" s="698">
        <f t="shared" si="7"/>
        <v>343</v>
      </c>
      <c r="C351" s="698" t="s">
        <v>827</v>
      </c>
      <c r="D351" s="699" t="s">
        <v>828</v>
      </c>
      <c r="E351" s="698" t="s">
        <v>10</v>
      </c>
      <c r="F351" s="706">
        <v>150000</v>
      </c>
      <c r="G351" s="708" t="s">
        <v>829</v>
      </c>
      <c r="H351" s="709">
        <v>2025.12</v>
      </c>
      <c r="I351" s="698" t="s">
        <v>247</v>
      </c>
      <c r="J351" s="698" t="s">
        <v>248</v>
      </c>
    </row>
    <row r="352" s="560" customFormat="1" ht="67.5" spans="1:10">
      <c r="A352" s="698"/>
      <c r="B352" s="698">
        <f t="shared" si="7"/>
        <v>344</v>
      </c>
      <c r="C352" s="698" t="s">
        <v>830</v>
      </c>
      <c r="D352" s="699" t="s">
        <v>831</v>
      </c>
      <c r="E352" s="698" t="s">
        <v>85</v>
      </c>
      <c r="F352" s="706">
        <v>150000</v>
      </c>
      <c r="G352" s="698">
        <v>2020.12</v>
      </c>
      <c r="H352" s="698">
        <v>2024.12</v>
      </c>
      <c r="I352" s="698" t="s">
        <v>247</v>
      </c>
      <c r="J352" s="698" t="s">
        <v>248</v>
      </c>
    </row>
    <row r="353" s="560" customFormat="1" ht="40.5" spans="1:10">
      <c r="A353" s="698"/>
      <c r="B353" s="698">
        <f t="shared" si="7"/>
        <v>345</v>
      </c>
      <c r="C353" s="698" t="s">
        <v>832</v>
      </c>
      <c r="D353" s="699" t="s">
        <v>833</v>
      </c>
      <c r="E353" s="698" t="s">
        <v>10</v>
      </c>
      <c r="F353" s="706">
        <v>100000</v>
      </c>
      <c r="G353" s="698">
        <v>2023.12</v>
      </c>
      <c r="H353" s="698">
        <v>2025.12</v>
      </c>
      <c r="I353" s="698" t="s">
        <v>247</v>
      </c>
      <c r="J353" s="698" t="s">
        <v>248</v>
      </c>
    </row>
    <row r="354" s="560" customFormat="1" ht="54" spans="1:10">
      <c r="A354" s="698"/>
      <c r="B354" s="698">
        <f t="shared" si="7"/>
        <v>346</v>
      </c>
      <c r="C354" s="698" t="s">
        <v>834</v>
      </c>
      <c r="D354" s="699" t="s">
        <v>835</v>
      </c>
      <c r="E354" s="698" t="s">
        <v>10</v>
      </c>
      <c r="F354" s="706">
        <v>80000</v>
      </c>
      <c r="G354" s="698">
        <v>2023.12</v>
      </c>
      <c r="H354" s="698">
        <v>2025.12</v>
      </c>
      <c r="I354" s="698" t="s">
        <v>247</v>
      </c>
      <c r="J354" s="698" t="s">
        <v>248</v>
      </c>
    </row>
    <row r="355" s="560" customFormat="1" ht="54" spans="1:10">
      <c r="A355" s="698"/>
      <c r="B355" s="698">
        <f t="shared" si="7"/>
        <v>347</v>
      </c>
      <c r="C355" s="698" t="s">
        <v>836</v>
      </c>
      <c r="D355" s="699" t="s">
        <v>837</v>
      </c>
      <c r="E355" s="698" t="s">
        <v>10</v>
      </c>
      <c r="F355" s="706">
        <v>78000</v>
      </c>
      <c r="G355" s="698">
        <v>2023.12</v>
      </c>
      <c r="H355" s="698">
        <v>2025.12</v>
      </c>
      <c r="I355" s="698" t="s">
        <v>247</v>
      </c>
      <c r="J355" s="698" t="s">
        <v>248</v>
      </c>
    </row>
    <row r="356" s="560" customFormat="1" ht="40.5" spans="1:10">
      <c r="A356" s="698"/>
      <c r="B356" s="698">
        <f t="shared" si="7"/>
        <v>348</v>
      </c>
      <c r="C356" s="698" t="s">
        <v>838</v>
      </c>
      <c r="D356" s="699" t="s">
        <v>839</v>
      </c>
      <c r="E356" s="698" t="s">
        <v>85</v>
      </c>
      <c r="F356" s="706">
        <v>60000</v>
      </c>
      <c r="G356" s="709">
        <v>2019.11</v>
      </c>
      <c r="H356" s="698">
        <v>2023.12</v>
      </c>
      <c r="I356" s="698" t="s">
        <v>247</v>
      </c>
      <c r="J356" s="698" t="s">
        <v>248</v>
      </c>
    </row>
    <row r="357" s="560" customFormat="1" ht="54" spans="1:10">
      <c r="A357" s="698"/>
      <c r="B357" s="698">
        <f t="shared" si="7"/>
        <v>349</v>
      </c>
      <c r="C357" s="698" t="s">
        <v>840</v>
      </c>
      <c r="D357" s="699" t="s">
        <v>841</v>
      </c>
      <c r="E357" s="698" t="s">
        <v>10</v>
      </c>
      <c r="F357" s="706">
        <v>60000</v>
      </c>
      <c r="G357" s="698">
        <v>2022.6</v>
      </c>
      <c r="H357" s="698">
        <v>2025.12</v>
      </c>
      <c r="I357" s="698" t="s">
        <v>247</v>
      </c>
      <c r="J357" s="698" t="s">
        <v>248</v>
      </c>
    </row>
    <row r="358" s="560" customFormat="1" ht="26.25" customHeight="1" spans="1:10">
      <c r="A358" s="698"/>
      <c r="B358" s="698">
        <f t="shared" si="7"/>
        <v>350</v>
      </c>
      <c r="C358" s="698" t="s">
        <v>842</v>
      </c>
      <c r="D358" s="699" t="s">
        <v>1537</v>
      </c>
      <c r="E358" s="698" t="s">
        <v>10</v>
      </c>
      <c r="F358" s="706">
        <v>50000</v>
      </c>
      <c r="G358" s="709">
        <v>2022.1</v>
      </c>
      <c r="H358" s="709">
        <v>2024.12</v>
      </c>
      <c r="I358" s="698" t="s">
        <v>247</v>
      </c>
      <c r="J358" s="698" t="s">
        <v>248</v>
      </c>
    </row>
    <row r="359" s="560" customFormat="1" ht="40.5" spans="1:10">
      <c r="A359" s="698"/>
      <c r="B359" s="698">
        <f t="shared" si="7"/>
        <v>351</v>
      </c>
      <c r="C359" s="698" t="s">
        <v>843</v>
      </c>
      <c r="D359" s="699" t="s">
        <v>844</v>
      </c>
      <c r="E359" s="698" t="s">
        <v>10</v>
      </c>
      <c r="F359" s="706">
        <v>20000</v>
      </c>
      <c r="G359" s="709">
        <v>2022.1</v>
      </c>
      <c r="H359" s="721">
        <v>2025.12</v>
      </c>
      <c r="I359" s="698" t="s">
        <v>247</v>
      </c>
      <c r="J359" s="698" t="s">
        <v>248</v>
      </c>
    </row>
    <row r="360" s="560" customFormat="1" ht="14.25" customHeight="1" spans="1:10">
      <c r="A360" s="698"/>
      <c r="B360" s="698">
        <f t="shared" si="7"/>
        <v>352</v>
      </c>
      <c r="C360" s="698" t="s">
        <v>845</v>
      </c>
      <c r="D360" s="699" t="s">
        <v>846</v>
      </c>
      <c r="E360" s="698" t="s">
        <v>10</v>
      </c>
      <c r="F360" s="706">
        <v>10800</v>
      </c>
      <c r="G360" s="698">
        <v>2021.9</v>
      </c>
      <c r="H360" s="698" t="s">
        <v>21</v>
      </c>
      <c r="I360" s="698" t="s">
        <v>247</v>
      </c>
      <c r="J360" s="698" t="s">
        <v>248</v>
      </c>
    </row>
    <row r="361" s="560" customFormat="1" ht="54" spans="1:10">
      <c r="A361" s="698"/>
      <c r="B361" s="698">
        <f t="shared" si="7"/>
        <v>353</v>
      </c>
      <c r="C361" s="698" t="s">
        <v>847</v>
      </c>
      <c r="D361" s="699" t="s">
        <v>848</v>
      </c>
      <c r="E361" s="698" t="s">
        <v>10</v>
      </c>
      <c r="F361" s="706">
        <v>15000</v>
      </c>
      <c r="G361" s="708" t="s">
        <v>849</v>
      </c>
      <c r="H361" s="721">
        <v>2025.12</v>
      </c>
      <c r="I361" s="698" t="s">
        <v>247</v>
      </c>
      <c r="J361" s="698" t="s">
        <v>248</v>
      </c>
    </row>
    <row r="362" s="560" customFormat="1" ht="54" spans="1:10">
      <c r="A362" s="698"/>
      <c r="B362" s="698">
        <f t="shared" si="7"/>
        <v>354</v>
      </c>
      <c r="C362" s="698" t="s">
        <v>850</v>
      </c>
      <c r="D362" s="699" t="s">
        <v>851</v>
      </c>
      <c r="E362" s="698" t="s">
        <v>10</v>
      </c>
      <c r="F362" s="706">
        <v>43000</v>
      </c>
      <c r="G362" s="698">
        <v>2023.12</v>
      </c>
      <c r="H362" s="698">
        <v>2025.12</v>
      </c>
      <c r="I362" s="698" t="s">
        <v>247</v>
      </c>
      <c r="J362" s="698" t="s">
        <v>248</v>
      </c>
    </row>
    <row r="363" s="560" customFormat="1" ht="27" spans="1:10">
      <c r="A363" s="698"/>
      <c r="B363" s="698">
        <f t="shared" si="7"/>
        <v>355</v>
      </c>
      <c r="C363" s="698" t="s">
        <v>852</v>
      </c>
      <c r="D363" s="699" t="s">
        <v>853</v>
      </c>
      <c r="E363" s="698" t="s">
        <v>10</v>
      </c>
      <c r="F363" s="706">
        <v>36000</v>
      </c>
      <c r="G363" s="698">
        <v>2021.9</v>
      </c>
      <c r="H363" s="698">
        <v>2025.8</v>
      </c>
      <c r="I363" s="698" t="s">
        <v>247</v>
      </c>
      <c r="J363" s="698" t="s">
        <v>248</v>
      </c>
    </row>
    <row r="364" s="560" customFormat="1" ht="27" spans="1:10">
      <c r="A364" s="698"/>
      <c r="B364" s="698">
        <f t="shared" si="7"/>
        <v>356</v>
      </c>
      <c r="C364" s="698" t="s">
        <v>854</v>
      </c>
      <c r="D364" s="699" t="s">
        <v>855</v>
      </c>
      <c r="E364" s="698" t="s">
        <v>10</v>
      </c>
      <c r="F364" s="706">
        <v>20000</v>
      </c>
      <c r="G364" s="698">
        <v>2021.1</v>
      </c>
      <c r="H364" s="698">
        <v>2025.12</v>
      </c>
      <c r="I364" s="698" t="s">
        <v>247</v>
      </c>
      <c r="J364" s="698" t="s">
        <v>248</v>
      </c>
    </row>
    <row r="365" s="560" customFormat="1" ht="67.5" spans="1:10">
      <c r="A365" s="698"/>
      <c r="B365" s="698">
        <f t="shared" si="7"/>
        <v>357</v>
      </c>
      <c r="C365" s="698" t="s">
        <v>856</v>
      </c>
      <c r="D365" s="699" t="s">
        <v>857</v>
      </c>
      <c r="E365" s="698" t="s">
        <v>10</v>
      </c>
      <c r="F365" s="706">
        <v>35000</v>
      </c>
      <c r="G365" s="698">
        <v>2021.12</v>
      </c>
      <c r="H365" s="698">
        <v>2025.12</v>
      </c>
      <c r="I365" s="698" t="s">
        <v>247</v>
      </c>
      <c r="J365" s="698" t="s">
        <v>248</v>
      </c>
    </row>
    <row r="366" s="560" customFormat="1" ht="40.5" spans="1:10">
      <c r="A366" s="698"/>
      <c r="B366" s="698">
        <f t="shared" si="7"/>
        <v>358</v>
      </c>
      <c r="C366" s="698" t="s">
        <v>858</v>
      </c>
      <c r="D366" s="699" t="s">
        <v>859</v>
      </c>
      <c r="E366" s="698" t="s">
        <v>10</v>
      </c>
      <c r="F366" s="706">
        <v>30000</v>
      </c>
      <c r="G366" s="709">
        <v>2022.6</v>
      </c>
      <c r="H366" s="709">
        <v>2025.12</v>
      </c>
      <c r="I366" s="698" t="s">
        <v>247</v>
      </c>
      <c r="J366" s="698" t="s">
        <v>248</v>
      </c>
    </row>
    <row r="367" s="560" customFormat="1" ht="27" spans="1:10">
      <c r="A367" s="698"/>
      <c r="B367" s="698">
        <f t="shared" si="7"/>
        <v>359</v>
      </c>
      <c r="C367" s="698" t="s">
        <v>860</v>
      </c>
      <c r="D367" s="699" t="s">
        <v>861</v>
      </c>
      <c r="E367" s="698" t="s">
        <v>10</v>
      </c>
      <c r="F367" s="706">
        <v>28000</v>
      </c>
      <c r="G367" s="709">
        <v>2022.1</v>
      </c>
      <c r="H367" s="709">
        <v>2025.12</v>
      </c>
      <c r="I367" s="698" t="s">
        <v>247</v>
      </c>
      <c r="J367" s="698" t="s">
        <v>248</v>
      </c>
    </row>
    <row r="368" s="560" customFormat="1" ht="27" spans="1:10">
      <c r="A368" s="698"/>
      <c r="B368" s="698">
        <f t="shared" si="7"/>
        <v>360</v>
      </c>
      <c r="C368" s="698" t="s">
        <v>862</v>
      </c>
      <c r="D368" s="699" t="s">
        <v>863</v>
      </c>
      <c r="E368" s="698" t="s">
        <v>10</v>
      </c>
      <c r="F368" s="706">
        <v>12000</v>
      </c>
      <c r="G368" s="729" t="s">
        <v>864</v>
      </c>
      <c r="H368" s="709">
        <v>2023.12</v>
      </c>
      <c r="I368" s="698" t="s">
        <v>247</v>
      </c>
      <c r="J368" s="698" t="s">
        <v>248</v>
      </c>
    </row>
    <row r="369" s="560" customFormat="1" ht="40.5" spans="1:10">
      <c r="A369" s="698"/>
      <c r="B369" s="698">
        <f t="shared" si="7"/>
        <v>361</v>
      </c>
      <c r="C369" s="698" t="s">
        <v>865</v>
      </c>
      <c r="D369" s="699" t="s">
        <v>866</v>
      </c>
      <c r="E369" s="698" t="s">
        <v>10</v>
      </c>
      <c r="F369" s="706">
        <v>10000</v>
      </c>
      <c r="G369" s="698">
        <v>2021.12</v>
      </c>
      <c r="H369" s="698">
        <v>2025.12</v>
      </c>
      <c r="I369" s="698" t="s">
        <v>247</v>
      </c>
      <c r="J369" s="698" t="s">
        <v>248</v>
      </c>
    </row>
    <row r="370" s="560" customFormat="1" ht="27" spans="1:10">
      <c r="A370" s="698"/>
      <c r="B370" s="698">
        <f t="shared" si="7"/>
        <v>362</v>
      </c>
      <c r="C370" s="698" t="s">
        <v>867</v>
      </c>
      <c r="D370" s="699" t="s">
        <v>868</v>
      </c>
      <c r="E370" s="698" t="s">
        <v>10</v>
      </c>
      <c r="F370" s="706">
        <v>35000</v>
      </c>
      <c r="G370" s="698">
        <v>2021.9</v>
      </c>
      <c r="H370" s="698" t="s">
        <v>21</v>
      </c>
      <c r="I370" s="698" t="s">
        <v>247</v>
      </c>
      <c r="J370" s="698" t="s">
        <v>248</v>
      </c>
    </row>
    <row r="371" s="560" customFormat="1" ht="33" customHeight="1" spans="1:10">
      <c r="A371" s="698"/>
      <c r="B371" s="698">
        <f t="shared" si="7"/>
        <v>363</v>
      </c>
      <c r="C371" s="698" t="s">
        <v>869</v>
      </c>
      <c r="D371" s="699" t="s">
        <v>870</v>
      </c>
      <c r="E371" s="698" t="s">
        <v>10</v>
      </c>
      <c r="F371" s="729" t="s">
        <v>1538</v>
      </c>
      <c r="G371" s="698">
        <v>2021.1</v>
      </c>
      <c r="H371" s="698">
        <v>2021.12</v>
      </c>
      <c r="I371" s="698" t="s">
        <v>569</v>
      </c>
      <c r="J371" s="715" t="s">
        <v>273</v>
      </c>
    </row>
    <row r="372" s="560" customFormat="1" ht="54" spans="1:10">
      <c r="A372" s="698"/>
      <c r="B372" s="698">
        <f t="shared" si="7"/>
        <v>364</v>
      </c>
      <c r="C372" s="715" t="s">
        <v>871</v>
      </c>
      <c r="D372" s="727" t="s">
        <v>872</v>
      </c>
      <c r="E372" s="715" t="s">
        <v>85</v>
      </c>
      <c r="F372" s="728">
        <v>354400</v>
      </c>
      <c r="G372" s="751">
        <v>2020.5</v>
      </c>
      <c r="H372" s="726">
        <v>2025.12</v>
      </c>
      <c r="I372" s="736" t="s">
        <v>366</v>
      </c>
      <c r="J372" s="715" t="s">
        <v>273</v>
      </c>
    </row>
    <row r="373" s="560" customFormat="1" ht="54" spans="1:10">
      <c r="A373" s="698"/>
      <c r="B373" s="698">
        <f t="shared" si="7"/>
        <v>365</v>
      </c>
      <c r="C373" s="715" t="s">
        <v>874</v>
      </c>
      <c r="D373" s="727" t="s">
        <v>875</v>
      </c>
      <c r="E373" s="715" t="s">
        <v>11</v>
      </c>
      <c r="F373" s="728">
        <v>304000</v>
      </c>
      <c r="G373" s="715" t="s">
        <v>21</v>
      </c>
      <c r="H373" s="726" t="s">
        <v>21</v>
      </c>
      <c r="I373" s="736" t="s">
        <v>366</v>
      </c>
      <c r="J373" s="715" t="s">
        <v>273</v>
      </c>
    </row>
    <row r="374" s="560" customFormat="1" ht="51" customHeight="1" spans="1:10">
      <c r="A374" s="698"/>
      <c r="B374" s="698">
        <f t="shared" si="7"/>
        <v>366</v>
      </c>
      <c r="C374" s="698" t="s">
        <v>876</v>
      </c>
      <c r="D374" s="699" t="s">
        <v>1539</v>
      </c>
      <c r="E374" s="698" t="s">
        <v>10</v>
      </c>
      <c r="F374" s="706">
        <v>140000</v>
      </c>
      <c r="G374" s="698">
        <v>2021.9</v>
      </c>
      <c r="H374" s="698" t="s">
        <v>21</v>
      </c>
      <c r="I374" s="698" t="s">
        <v>277</v>
      </c>
      <c r="J374" s="698" t="s">
        <v>278</v>
      </c>
    </row>
    <row r="375" s="560" customFormat="1" ht="40.5" spans="1:10">
      <c r="A375" s="698"/>
      <c r="B375" s="698">
        <f t="shared" si="7"/>
        <v>367</v>
      </c>
      <c r="C375" s="709" t="s">
        <v>878</v>
      </c>
      <c r="D375" s="699" t="s">
        <v>879</v>
      </c>
      <c r="E375" s="698" t="s">
        <v>85</v>
      </c>
      <c r="F375" s="706">
        <v>136870</v>
      </c>
      <c r="G375" s="698" t="s">
        <v>350</v>
      </c>
      <c r="H375" s="698">
        <v>2022.1</v>
      </c>
      <c r="I375" s="698" t="s">
        <v>277</v>
      </c>
      <c r="J375" s="698" t="s">
        <v>278</v>
      </c>
    </row>
    <row r="376" s="560" customFormat="1" ht="40.5" spans="1:10">
      <c r="A376" s="698"/>
      <c r="B376" s="698">
        <f t="shared" si="7"/>
        <v>368</v>
      </c>
      <c r="C376" s="698" t="s">
        <v>880</v>
      </c>
      <c r="D376" s="699" t="s">
        <v>881</v>
      </c>
      <c r="E376" s="698" t="s">
        <v>85</v>
      </c>
      <c r="F376" s="706">
        <v>76000</v>
      </c>
      <c r="G376" s="698">
        <v>2020.9</v>
      </c>
      <c r="H376" s="698">
        <v>2023.12</v>
      </c>
      <c r="I376" s="698" t="s">
        <v>277</v>
      </c>
      <c r="J376" s="698" t="s">
        <v>278</v>
      </c>
    </row>
    <row r="377" s="560" customFormat="1" ht="40.5" spans="1:10">
      <c r="A377" s="698"/>
      <c r="B377" s="698">
        <f t="shared" si="7"/>
        <v>369</v>
      </c>
      <c r="C377" s="709" t="s">
        <v>882</v>
      </c>
      <c r="D377" s="699" t="s">
        <v>883</v>
      </c>
      <c r="E377" s="698" t="s">
        <v>85</v>
      </c>
      <c r="F377" s="706">
        <v>65000</v>
      </c>
      <c r="G377" s="698" t="s">
        <v>350</v>
      </c>
      <c r="H377" s="698">
        <v>2022.3</v>
      </c>
      <c r="I377" s="698" t="s">
        <v>277</v>
      </c>
      <c r="J377" s="698" t="s">
        <v>278</v>
      </c>
    </row>
    <row r="378" s="560" customFormat="1" ht="27" spans="1:10">
      <c r="A378" s="698"/>
      <c r="B378" s="698">
        <f t="shared" si="7"/>
        <v>370</v>
      </c>
      <c r="C378" s="698" t="s">
        <v>884</v>
      </c>
      <c r="D378" s="699" t="s">
        <v>885</v>
      </c>
      <c r="E378" s="698" t="s">
        <v>10</v>
      </c>
      <c r="F378" s="706">
        <v>15000</v>
      </c>
      <c r="G378" s="698">
        <v>2021.9</v>
      </c>
      <c r="H378" s="698">
        <v>2022</v>
      </c>
      <c r="I378" s="698" t="s">
        <v>277</v>
      </c>
      <c r="J378" s="698" t="s">
        <v>278</v>
      </c>
    </row>
    <row r="379" s="560" customFormat="1" ht="54" spans="1:10">
      <c r="A379" s="698"/>
      <c r="B379" s="698">
        <f t="shared" si="7"/>
        <v>371</v>
      </c>
      <c r="C379" s="709" t="s">
        <v>886</v>
      </c>
      <c r="D379" s="699" t="s">
        <v>887</v>
      </c>
      <c r="E379" s="698" t="s">
        <v>85</v>
      </c>
      <c r="F379" s="706">
        <v>44500</v>
      </c>
      <c r="G379" s="698" t="s">
        <v>350</v>
      </c>
      <c r="H379" s="698">
        <v>2022.3</v>
      </c>
      <c r="I379" s="698" t="s">
        <v>277</v>
      </c>
      <c r="J379" s="698" t="s">
        <v>278</v>
      </c>
    </row>
    <row r="380" s="560" customFormat="1" ht="27" spans="1:10">
      <c r="A380" s="698"/>
      <c r="B380" s="698">
        <f t="shared" si="7"/>
        <v>372</v>
      </c>
      <c r="C380" s="709" t="s">
        <v>888</v>
      </c>
      <c r="D380" s="699" t="s">
        <v>889</v>
      </c>
      <c r="E380" s="698" t="s">
        <v>85</v>
      </c>
      <c r="F380" s="706">
        <v>25500</v>
      </c>
      <c r="G380" s="698" t="s">
        <v>350</v>
      </c>
      <c r="H380" s="698">
        <v>2022.12</v>
      </c>
      <c r="I380" s="698" t="s">
        <v>277</v>
      </c>
      <c r="J380" s="698" t="s">
        <v>278</v>
      </c>
    </row>
    <row r="381" s="560" customFormat="1" ht="40.5" spans="1:10">
      <c r="A381" s="698"/>
      <c r="B381" s="698">
        <f t="shared" si="7"/>
        <v>373</v>
      </c>
      <c r="C381" s="698" t="s">
        <v>890</v>
      </c>
      <c r="D381" s="699" t="s">
        <v>891</v>
      </c>
      <c r="E381" s="698" t="s">
        <v>85</v>
      </c>
      <c r="F381" s="706">
        <v>65000</v>
      </c>
      <c r="G381" s="698">
        <v>2020</v>
      </c>
      <c r="H381" s="698">
        <v>2023</v>
      </c>
      <c r="I381" s="698" t="s">
        <v>277</v>
      </c>
      <c r="J381" s="698" t="s">
        <v>278</v>
      </c>
    </row>
    <row r="382" s="560" customFormat="1" ht="27" spans="1:10">
      <c r="A382" s="698"/>
      <c r="B382" s="698">
        <f t="shared" si="7"/>
        <v>374</v>
      </c>
      <c r="C382" s="698" t="s">
        <v>892</v>
      </c>
      <c r="D382" s="699" t="s">
        <v>893</v>
      </c>
      <c r="E382" s="698" t="s">
        <v>11</v>
      </c>
      <c r="F382" s="706">
        <v>10000</v>
      </c>
      <c r="G382" s="698" t="s">
        <v>21</v>
      </c>
      <c r="H382" s="698" t="s">
        <v>21</v>
      </c>
      <c r="I382" s="698" t="s">
        <v>277</v>
      </c>
      <c r="J382" s="698" t="s">
        <v>278</v>
      </c>
    </row>
    <row r="383" s="560" customFormat="1" ht="121.5" spans="1:10">
      <c r="A383" s="698"/>
      <c r="B383" s="698">
        <f t="shared" si="7"/>
        <v>375</v>
      </c>
      <c r="C383" s="698" t="s">
        <v>897</v>
      </c>
      <c r="D383" s="699" t="s">
        <v>898</v>
      </c>
      <c r="E383" s="698" t="s">
        <v>85</v>
      </c>
      <c r="F383" s="698">
        <v>470000</v>
      </c>
      <c r="G383" s="730">
        <v>2021.3</v>
      </c>
      <c r="H383" s="730">
        <v>2025.12</v>
      </c>
      <c r="I383" s="698" t="s">
        <v>901</v>
      </c>
      <c r="J383" s="698" t="s">
        <v>723</v>
      </c>
    </row>
    <row r="384" s="560" customFormat="1" ht="40.5" spans="1:10">
      <c r="A384" s="698"/>
      <c r="B384" s="698">
        <f t="shared" si="7"/>
        <v>376</v>
      </c>
      <c r="C384" s="698" t="s">
        <v>903</v>
      </c>
      <c r="D384" s="699" t="s">
        <v>904</v>
      </c>
      <c r="E384" s="698" t="s">
        <v>10</v>
      </c>
      <c r="F384" s="698">
        <v>30000</v>
      </c>
      <c r="G384" s="698">
        <v>2022.6</v>
      </c>
      <c r="H384" s="698">
        <v>2025.12</v>
      </c>
      <c r="I384" s="698" t="s">
        <v>219</v>
      </c>
      <c r="J384" s="698" t="s">
        <v>110</v>
      </c>
    </row>
    <row r="385" s="560" customFormat="1" ht="81" spans="1:10">
      <c r="A385" s="698"/>
      <c r="B385" s="698">
        <f t="shared" si="7"/>
        <v>377</v>
      </c>
      <c r="C385" s="698" t="s">
        <v>1542</v>
      </c>
      <c r="D385" s="699" t="s">
        <v>1543</v>
      </c>
      <c r="E385" s="752" t="s">
        <v>85</v>
      </c>
      <c r="F385" s="705">
        <v>9000</v>
      </c>
      <c r="G385" s="698" t="s">
        <v>350</v>
      </c>
      <c r="H385" s="698">
        <v>2021</v>
      </c>
      <c r="I385" s="698" t="s">
        <v>1544</v>
      </c>
      <c r="J385" s="698" t="s">
        <v>47</v>
      </c>
    </row>
    <row r="386" s="560" customFormat="1" ht="54" spans="1:10">
      <c r="A386" s="698"/>
      <c r="B386" s="698">
        <f t="shared" si="7"/>
        <v>378</v>
      </c>
      <c r="C386" s="698" t="s">
        <v>1545</v>
      </c>
      <c r="D386" s="699" t="s">
        <v>1546</v>
      </c>
      <c r="E386" s="698" t="s">
        <v>85</v>
      </c>
      <c r="F386" s="698">
        <v>10000</v>
      </c>
      <c r="G386" s="698" t="s">
        <v>350</v>
      </c>
      <c r="H386" s="698">
        <v>2022</v>
      </c>
      <c r="I386" s="698" t="s">
        <v>1547</v>
      </c>
      <c r="J386" s="698" t="s">
        <v>273</v>
      </c>
    </row>
    <row r="387" s="560" customFormat="1" spans="1:10">
      <c r="A387" s="696" t="str">
        <f>项目库统计汇总表0!A7</f>
        <v>3、美丽集镇（合计项目10项，总投资1.45亿元；其中新建项目10项，总投资1.45亿元。）</v>
      </c>
      <c r="B387" s="696"/>
      <c r="C387" s="696"/>
      <c r="D387" s="696"/>
      <c r="E387" s="696"/>
      <c r="F387" s="696"/>
      <c r="G387" s="696"/>
      <c r="H387" s="696"/>
      <c r="I387" s="696"/>
      <c r="J387" s="696"/>
    </row>
    <row r="388" s="560" customFormat="1" ht="54" spans="1:10">
      <c r="A388" s="698" t="s">
        <v>1548</v>
      </c>
      <c r="B388" s="698">
        <f>B386+1</f>
        <v>379</v>
      </c>
      <c r="C388" s="698" t="s">
        <v>1549</v>
      </c>
      <c r="D388" s="699" t="s">
        <v>1550</v>
      </c>
      <c r="E388" s="698" t="s">
        <v>10</v>
      </c>
      <c r="F388" s="747">
        <v>2184</v>
      </c>
      <c r="G388" s="698">
        <v>2021</v>
      </c>
      <c r="H388" s="730">
        <v>2023</v>
      </c>
      <c r="I388" s="698" t="s">
        <v>137</v>
      </c>
      <c r="J388" s="698" t="s">
        <v>1313</v>
      </c>
    </row>
    <row r="389" s="560" customFormat="1" ht="81" spans="1:10">
      <c r="A389" s="698"/>
      <c r="B389" s="698">
        <f t="shared" ref="B389:B397" si="8">B388+1</f>
        <v>380</v>
      </c>
      <c r="C389" s="698" t="s">
        <v>1551</v>
      </c>
      <c r="D389" s="699" t="s">
        <v>1552</v>
      </c>
      <c r="E389" s="698" t="s">
        <v>10</v>
      </c>
      <c r="F389" s="747">
        <v>980</v>
      </c>
      <c r="G389" s="698">
        <v>2021</v>
      </c>
      <c r="H389" s="730">
        <v>2021</v>
      </c>
      <c r="I389" s="698" t="s">
        <v>219</v>
      </c>
      <c r="J389" s="700" t="s">
        <v>110</v>
      </c>
    </row>
    <row r="390" s="560" customFormat="1" ht="67.5" spans="1:10">
      <c r="A390" s="698"/>
      <c r="B390" s="698">
        <f t="shared" si="8"/>
        <v>381</v>
      </c>
      <c r="C390" s="698" t="s">
        <v>1553</v>
      </c>
      <c r="D390" s="699" t="s">
        <v>1554</v>
      </c>
      <c r="E390" s="698" t="s">
        <v>10</v>
      </c>
      <c r="F390" s="747">
        <v>1900</v>
      </c>
      <c r="G390" s="698">
        <v>2021</v>
      </c>
      <c r="H390" s="730">
        <v>2023</v>
      </c>
      <c r="I390" s="698" t="s">
        <v>1555</v>
      </c>
      <c r="J390" s="700" t="s">
        <v>24</v>
      </c>
    </row>
    <row r="391" s="560" customFormat="1" ht="81" spans="1:10">
      <c r="A391" s="698"/>
      <c r="B391" s="698">
        <f t="shared" si="8"/>
        <v>382</v>
      </c>
      <c r="C391" s="698" t="s">
        <v>1557</v>
      </c>
      <c r="D391" s="699" t="s">
        <v>1558</v>
      </c>
      <c r="E391" s="698" t="s">
        <v>10</v>
      </c>
      <c r="F391" s="705">
        <v>700</v>
      </c>
      <c r="G391" s="698">
        <v>2021</v>
      </c>
      <c r="H391" s="730"/>
      <c r="I391" s="698" t="s">
        <v>1399</v>
      </c>
      <c r="J391" s="698" t="s">
        <v>54</v>
      </c>
    </row>
    <row r="392" s="560" customFormat="1" ht="67.5" spans="1:10">
      <c r="A392" s="698"/>
      <c r="B392" s="698">
        <f t="shared" si="8"/>
        <v>383</v>
      </c>
      <c r="C392" s="698" t="s">
        <v>1559</v>
      </c>
      <c r="D392" s="699" t="s">
        <v>1560</v>
      </c>
      <c r="E392" s="698" t="s">
        <v>10</v>
      </c>
      <c r="F392" s="705">
        <v>300</v>
      </c>
      <c r="G392" s="698">
        <v>2021</v>
      </c>
      <c r="H392" s="730"/>
      <c r="I392" s="698" t="s">
        <v>1561</v>
      </c>
      <c r="J392" s="698" t="s">
        <v>34</v>
      </c>
    </row>
    <row r="393" s="560" customFormat="1" ht="40.5" spans="1:10">
      <c r="A393" s="698"/>
      <c r="B393" s="698">
        <f t="shared" si="8"/>
        <v>384</v>
      </c>
      <c r="C393" s="698" t="s">
        <v>1562</v>
      </c>
      <c r="D393" s="699" t="s">
        <v>1563</v>
      </c>
      <c r="E393" s="698" t="s">
        <v>10</v>
      </c>
      <c r="F393" s="705">
        <v>700</v>
      </c>
      <c r="G393" s="698">
        <v>2021</v>
      </c>
      <c r="H393" s="730">
        <v>2021</v>
      </c>
      <c r="I393" s="698" t="s">
        <v>1564</v>
      </c>
      <c r="J393" s="698" t="s">
        <v>264</v>
      </c>
    </row>
    <row r="394" s="560" customFormat="1" ht="67.5" spans="1:10">
      <c r="A394" s="698"/>
      <c r="B394" s="698">
        <f t="shared" si="8"/>
        <v>385</v>
      </c>
      <c r="C394" s="698" t="s">
        <v>1565</v>
      </c>
      <c r="D394" s="699" t="s">
        <v>1566</v>
      </c>
      <c r="E394" s="698" t="s">
        <v>10</v>
      </c>
      <c r="F394" s="705">
        <v>5430</v>
      </c>
      <c r="G394" s="698">
        <v>2021</v>
      </c>
      <c r="H394" s="730">
        <v>2025</v>
      </c>
      <c r="I394" s="698" t="s">
        <v>1567</v>
      </c>
      <c r="J394" s="698" t="s">
        <v>38</v>
      </c>
    </row>
    <row r="395" s="560" customFormat="1" ht="40.5" spans="1:10">
      <c r="A395" s="698"/>
      <c r="B395" s="698">
        <f t="shared" si="8"/>
        <v>386</v>
      </c>
      <c r="C395" s="698" t="s">
        <v>1568</v>
      </c>
      <c r="D395" s="699" t="s">
        <v>1569</v>
      </c>
      <c r="E395" s="698" t="s">
        <v>10</v>
      </c>
      <c r="F395" s="705">
        <v>505</v>
      </c>
      <c r="G395" s="698">
        <v>2021</v>
      </c>
      <c r="H395" s="730">
        <v>2022</v>
      </c>
      <c r="I395" s="698" t="s">
        <v>1570</v>
      </c>
      <c r="J395" s="698" t="s">
        <v>248</v>
      </c>
    </row>
    <row r="396" s="560" customFormat="1" ht="27" spans="1:10">
      <c r="A396" s="698"/>
      <c r="B396" s="698">
        <f t="shared" si="8"/>
        <v>387</v>
      </c>
      <c r="C396" s="698" t="s">
        <v>1571</v>
      </c>
      <c r="D396" s="699" t="s">
        <v>1572</v>
      </c>
      <c r="E396" s="698" t="s">
        <v>10</v>
      </c>
      <c r="F396" s="705">
        <v>750</v>
      </c>
      <c r="G396" s="698">
        <v>2021</v>
      </c>
      <c r="H396" s="730">
        <v>2021</v>
      </c>
      <c r="I396" s="698" t="s">
        <v>1573</v>
      </c>
      <c r="J396" s="698" t="s">
        <v>273</v>
      </c>
    </row>
    <row r="397" s="560" customFormat="1" ht="108" spans="1:10">
      <c r="A397" s="698"/>
      <c r="B397" s="698">
        <f t="shared" si="8"/>
        <v>388</v>
      </c>
      <c r="C397" s="698" t="s">
        <v>1574</v>
      </c>
      <c r="D397" s="699" t="s">
        <v>1575</v>
      </c>
      <c r="E397" s="698" t="s">
        <v>10</v>
      </c>
      <c r="F397" s="705">
        <v>1070</v>
      </c>
      <c r="G397" s="698">
        <v>2021</v>
      </c>
      <c r="H397" s="730">
        <v>2021</v>
      </c>
      <c r="I397" s="698" t="s">
        <v>1576</v>
      </c>
      <c r="J397" s="698" t="s">
        <v>278</v>
      </c>
    </row>
    <row r="398" s="560" customFormat="1" spans="1:10">
      <c r="A398" s="696" t="str">
        <f>项目库统计汇总表0!A8</f>
        <v>4、污水（合计项目50项，总投资140.99亿元；其中新建项目29项，总投资45.84亿元；续建项目18项，总投资16.83亿元；谋划项目3项，总投资78.32亿元。）</v>
      </c>
      <c r="B398" s="696"/>
      <c r="C398" s="696"/>
      <c r="D398" s="696"/>
      <c r="E398" s="696"/>
      <c r="F398" s="696"/>
      <c r="G398" s="696"/>
      <c r="H398" s="696"/>
      <c r="I398" s="696"/>
      <c r="J398" s="696"/>
    </row>
    <row r="399" s="560" customFormat="1" ht="54" spans="1:12">
      <c r="A399" s="698" t="s">
        <v>945</v>
      </c>
      <c r="B399" s="698">
        <f>B397+1</f>
        <v>389</v>
      </c>
      <c r="C399" s="698" t="s">
        <v>946</v>
      </c>
      <c r="D399" s="699" t="s">
        <v>947</v>
      </c>
      <c r="E399" s="700" t="s">
        <v>10</v>
      </c>
      <c r="F399" s="706">
        <v>30000</v>
      </c>
      <c r="G399" s="698">
        <v>2023</v>
      </c>
      <c r="H399" s="698">
        <v>2025</v>
      </c>
      <c r="I399" s="451" t="s">
        <v>933</v>
      </c>
      <c r="J399" s="700" t="s">
        <v>47</v>
      </c>
      <c r="K399" s="560" t="s">
        <v>1845</v>
      </c>
      <c r="L399" s="560" t="s">
        <v>1846</v>
      </c>
    </row>
    <row r="400" s="560" customFormat="1" ht="54" spans="1:10">
      <c r="A400" s="698"/>
      <c r="B400" s="698">
        <f t="shared" ref="B400:B415" si="9">B399+1</f>
        <v>390</v>
      </c>
      <c r="C400" s="698" t="s">
        <v>950</v>
      </c>
      <c r="D400" s="753" t="s">
        <v>951</v>
      </c>
      <c r="E400" s="700" t="s">
        <v>10</v>
      </c>
      <c r="F400" s="754">
        <v>25667</v>
      </c>
      <c r="G400" s="698">
        <v>2021.1</v>
      </c>
      <c r="H400" s="698">
        <v>2022.1</v>
      </c>
      <c r="I400" s="698" t="s">
        <v>952</v>
      </c>
      <c r="J400" s="700" t="s">
        <v>47</v>
      </c>
    </row>
    <row r="401" s="560" customFormat="1" ht="54" spans="1:10">
      <c r="A401" s="698"/>
      <c r="B401" s="698">
        <f t="shared" si="9"/>
        <v>391</v>
      </c>
      <c r="C401" s="698" t="s">
        <v>953</v>
      </c>
      <c r="D401" s="753" t="s">
        <v>954</v>
      </c>
      <c r="E401" s="700" t="s">
        <v>10</v>
      </c>
      <c r="F401" s="754">
        <v>13196</v>
      </c>
      <c r="G401" s="698">
        <v>2021.1</v>
      </c>
      <c r="H401" s="698">
        <v>2022.1</v>
      </c>
      <c r="I401" s="698" t="s">
        <v>952</v>
      </c>
      <c r="J401" s="700" t="s">
        <v>47</v>
      </c>
    </row>
    <row r="402" s="560" customFormat="1" ht="54" spans="1:10">
      <c r="A402" s="698"/>
      <c r="B402" s="698">
        <f t="shared" si="9"/>
        <v>392</v>
      </c>
      <c r="C402" s="709" t="s">
        <v>1577</v>
      </c>
      <c r="D402" s="703" t="s">
        <v>1578</v>
      </c>
      <c r="E402" s="705" t="s">
        <v>10</v>
      </c>
      <c r="F402" s="705">
        <v>16000</v>
      </c>
      <c r="G402" s="709">
        <v>2021</v>
      </c>
      <c r="H402" s="709">
        <v>2022</v>
      </c>
      <c r="I402" s="709" t="s">
        <v>232</v>
      </c>
      <c r="J402" s="709" t="s">
        <v>24</v>
      </c>
    </row>
    <row r="403" s="560" customFormat="1" ht="27" spans="1:10">
      <c r="A403" s="698"/>
      <c r="B403" s="698">
        <f t="shared" si="9"/>
        <v>393</v>
      </c>
      <c r="C403" s="709" t="s">
        <v>1579</v>
      </c>
      <c r="D403" s="703" t="s">
        <v>1580</v>
      </c>
      <c r="E403" s="705" t="s">
        <v>85</v>
      </c>
      <c r="F403" s="705">
        <v>3000</v>
      </c>
      <c r="G403" s="709">
        <v>2019</v>
      </c>
      <c r="H403" s="709">
        <v>2021</v>
      </c>
      <c r="I403" s="698" t="s">
        <v>243</v>
      </c>
      <c r="J403" s="698" t="s">
        <v>54</v>
      </c>
    </row>
    <row r="404" s="560" customFormat="1" ht="27" spans="1:10">
      <c r="A404" s="698"/>
      <c r="B404" s="698">
        <f t="shared" si="9"/>
        <v>394</v>
      </c>
      <c r="C404" s="698" t="s">
        <v>1581</v>
      </c>
      <c r="D404" s="699" t="s">
        <v>1582</v>
      </c>
      <c r="E404" s="705" t="s">
        <v>85</v>
      </c>
      <c r="F404" s="705">
        <v>22399</v>
      </c>
      <c r="G404" s="698">
        <v>2020</v>
      </c>
      <c r="H404" s="709">
        <v>2021</v>
      </c>
      <c r="I404" s="698" t="s">
        <v>243</v>
      </c>
      <c r="J404" s="698" t="s">
        <v>54</v>
      </c>
    </row>
    <row r="405" s="560" customFormat="1" ht="27" spans="1:10">
      <c r="A405" s="698"/>
      <c r="B405" s="698">
        <f t="shared" si="9"/>
        <v>395</v>
      </c>
      <c r="C405" s="698" t="s">
        <v>1583</v>
      </c>
      <c r="D405" s="699" t="s">
        <v>1584</v>
      </c>
      <c r="E405" s="709" t="s">
        <v>85</v>
      </c>
      <c r="F405" s="705">
        <v>2600</v>
      </c>
      <c r="G405" s="705">
        <v>2020</v>
      </c>
      <c r="H405" s="698">
        <v>2021</v>
      </c>
      <c r="I405" s="698" t="s">
        <v>243</v>
      </c>
      <c r="J405" s="698" t="s">
        <v>54</v>
      </c>
    </row>
    <row r="406" s="560" customFormat="1" ht="27" spans="1:10">
      <c r="A406" s="698"/>
      <c r="B406" s="698">
        <f t="shared" si="9"/>
        <v>396</v>
      </c>
      <c r="C406" s="709" t="s">
        <v>1585</v>
      </c>
      <c r="D406" s="703" t="s">
        <v>1586</v>
      </c>
      <c r="E406" s="709" t="s">
        <v>85</v>
      </c>
      <c r="F406" s="705">
        <v>4200</v>
      </c>
      <c r="G406" s="705">
        <v>2020</v>
      </c>
      <c r="H406" s="709">
        <v>2021</v>
      </c>
      <c r="I406" s="709" t="s">
        <v>247</v>
      </c>
      <c r="J406" s="698" t="s">
        <v>248</v>
      </c>
    </row>
    <row r="407" s="560" customFormat="1" ht="55.5" spans="1:10">
      <c r="A407" s="698"/>
      <c r="B407" s="698">
        <f t="shared" si="9"/>
        <v>397</v>
      </c>
      <c r="C407" s="698" t="s">
        <v>1587</v>
      </c>
      <c r="D407" s="699" t="s">
        <v>1588</v>
      </c>
      <c r="E407" s="700" t="s">
        <v>10</v>
      </c>
      <c r="F407" s="698">
        <v>11860.68</v>
      </c>
      <c r="G407" s="698" t="s">
        <v>21</v>
      </c>
      <c r="H407" s="698" t="s">
        <v>21</v>
      </c>
      <c r="I407" s="698" t="s">
        <v>219</v>
      </c>
      <c r="J407" s="700" t="s">
        <v>110</v>
      </c>
    </row>
    <row r="408" s="560" customFormat="1" ht="27" spans="1:10">
      <c r="A408" s="698"/>
      <c r="B408" s="698">
        <f t="shared" si="9"/>
        <v>398</v>
      </c>
      <c r="C408" s="709" t="s">
        <v>1589</v>
      </c>
      <c r="D408" s="699" t="s">
        <v>1590</v>
      </c>
      <c r="E408" s="698" t="s">
        <v>85</v>
      </c>
      <c r="F408" s="705">
        <v>6000</v>
      </c>
      <c r="G408" s="705">
        <v>2020</v>
      </c>
      <c r="H408" s="698">
        <v>2022</v>
      </c>
      <c r="I408" s="698" t="s">
        <v>37</v>
      </c>
      <c r="J408" s="698" t="s">
        <v>38</v>
      </c>
    </row>
    <row r="409" s="560" customFormat="1" ht="40.5" spans="1:10">
      <c r="A409" s="698"/>
      <c r="B409" s="698">
        <f t="shared" si="9"/>
        <v>399</v>
      </c>
      <c r="C409" s="715" t="s">
        <v>955</v>
      </c>
      <c r="D409" s="727" t="s">
        <v>956</v>
      </c>
      <c r="E409" s="700" t="s">
        <v>10</v>
      </c>
      <c r="F409" s="728">
        <v>11000</v>
      </c>
      <c r="G409" s="755">
        <v>2025.6</v>
      </c>
      <c r="H409" s="726">
        <v>2026.12</v>
      </c>
      <c r="I409" s="698" t="s">
        <v>569</v>
      </c>
      <c r="J409" s="700" t="s">
        <v>273</v>
      </c>
    </row>
    <row r="410" s="560" customFormat="1" ht="27" spans="1:10">
      <c r="A410" s="698"/>
      <c r="B410" s="698">
        <f t="shared" si="9"/>
        <v>400</v>
      </c>
      <c r="C410" s="714" t="s">
        <v>916</v>
      </c>
      <c r="D410" s="699" t="s">
        <v>917</v>
      </c>
      <c r="E410" s="698" t="s">
        <v>10</v>
      </c>
      <c r="F410" s="706">
        <v>23227</v>
      </c>
      <c r="G410" s="698">
        <v>2020</v>
      </c>
      <c r="H410" s="698">
        <v>2023</v>
      </c>
      <c r="I410" s="698" t="s">
        <v>37</v>
      </c>
      <c r="J410" s="698" t="s">
        <v>38</v>
      </c>
    </row>
    <row r="411" s="560" customFormat="1" ht="40.5" spans="1:10">
      <c r="A411" s="698"/>
      <c r="B411" s="698">
        <f t="shared" si="9"/>
        <v>401</v>
      </c>
      <c r="C411" s="698" t="s">
        <v>918</v>
      </c>
      <c r="D411" s="699" t="s">
        <v>919</v>
      </c>
      <c r="E411" s="698" t="s">
        <v>10</v>
      </c>
      <c r="F411" s="706">
        <v>6000</v>
      </c>
      <c r="G411" s="698" t="s">
        <v>21</v>
      </c>
      <c r="H411" s="698" t="s">
        <v>21</v>
      </c>
      <c r="I411" s="698" t="s">
        <v>37</v>
      </c>
      <c r="J411" s="698" t="s">
        <v>38</v>
      </c>
    </row>
    <row r="412" s="560" customFormat="1" ht="40.5" spans="1:12">
      <c r="A412" s="698"/>
      <c r="B412" s="698">
        <f t="shared" si="9"/>
        <v>402</v>
      </c>
      <c r="C412" s="698" t="s">
        <v>938</v>
      </c>
      <c r="D412" s="699" t="s">
        <v>939</v>
      </c>
      <c r="E412" s="700" t="s">
        <v>11</v>
      </c>
      <c r="F412" s="706">
        <v>200000</v>
      </c>
      <c r="G412" s="698" t="s">
        <v>21</v>
      </c>
      <c r="H412" s="698" t="s">
        <v>21</v>
      </c>
      <c r="I412" s="451" t="s">
        <v>1616</v>
      </c>
      <c r="J412" s="698" t="s">
        <v>23</v>
      </c>
      <c r="K412" s="560" t="s">
        <v>1845</v>
      </c>
      <c r="L412" s="560" t="s">
        <v>1846</v>
      </c>
    </row>
    <row r="413" s="560" customFormat="1" ht="40.5" spans="1:10">
      <c r="A413" s="698"/>
      <c r="B413" s="698">
        <f t="shared" si="9"/>
        <v>403</v>
      </c>
      <c r="C413" s="698" t="s">
        <v>941</v>
      </c>
      <c r="D413" s="699" t="s">
        <v>942</v>
      </c>
      <c r="E413" s="700" t="s">
        <v>11</v>
      </c>
      <c r="F413" s="706">
        <v>113236</v>
      </c>
      <c r="G413" s="698">
        <v>2020</v>
      </c>
      <c r="H413" s="698">
        <v>2022</v>
      </c>
      <c r="I413" s="698" t="s">
        <v>37</v>
      </c>
      <c r="J413" s="698" t="s">
        <v>38</v>
      </c>
    </row>
    <row r="414" s="560" customFormat="1" ht="40.5" spans="1:10">
      <c r="A414" s="698"/>
      <c r="B414" s="698">
        <f t="shared" si="9"/>
        <v>404</v>
      </c>
      <c r="C414" s="698" t="s">
        <v>1591</v>
      </c>
      <c r="D414" s="699" t="s">
        <v>1592</v>
      </c>
      <c r="E414" s="709" t="s">
        <v>1593</v>
      </c>
      <c r="F414" s="705">
        <v>71033</v>
      </c>
      <c r="G414" s="705">
        <v>2020</v>
      </c>
      <c r="H414" s="698">
        <v>2022</v>
      </c>
      <c r="I414" s="709" t="s">
        <v>243</v>
      </c>
      <c r="J414" s="698" t="s">
        <v>54</v>
      </c>
    </row>
    <row r="415" s="560" customFormat="1" ht="40.5" spans="1:10">
      <c r="A415" s="698"/>
      <c r="B415" s="698">
        <f t="shared" si="9"/>
        <v>405</v>
      </c>
      <c r="C415" s="756" t="s">
        <v>943</v>
      </c>
      <c r="D415" s="757" t="s">
        <v>944</v>
      </c>
      <c r="E415" s="700" t="s">
        <v>85</v>
      </c>
      <c r="F415" s="758">
        <v>16062</v>
      </c>
      <c r="G415" s="756">
        <v>2021.3</v>
      </c>
      <c r="H415" s="756">
        <v>2022.9</v>
      </c>
      <c r="I415" s="698" t="s">
        <v>149</v>
      </c>
      <c r="J415" s="700" t="s">
        <v>34</v>
      </c>
    </row>
    <row r="416" s="560" customFormat="1" ht="40.5" spans="1:10">
      <c r="A416" s="698" t="s">
        <v>1594</v>
      </c>
      <c r="B416" s="698">
        <v>411</v>
      </c>
      <c r="C416" s="698" t="s">
        <v>1595</v>
      </c>
      <c r="D416" s="699" t="s">
        <v>1596</v>
      </c>
      <c r="E416" s="698" t="s">
        <v>10</v>
      </c>
      <c r="F416" s="747">
        <v>1800</v>
      </c>
      <c r="G416" s="705">
        <v>2021</v>
      </c>
      <c r="H416" s="705">
        <v>2021</v>
      </c>
      <c r="I416" s="709" t="s">
        <v>1597</v>
      </c>
      <c r="J416" s="698"/>
    </row>
    <row r="417" s="560" customFormat="1" ht="40.5" spans="1:10">
      <c r="A417" s="698"/>
      <c r="B417" s="698">
        <f t="shared" ref="B417:B448" si="10">B416+1</f>
        <v>412</v>
      </c>
      <c r="C417" s="729" t="s">
        <v>1598</v>
      </c>
      <c r="D417" s="759" t="s">
        <v>1599</v>
      </c>
      <c r="E417" s="729" t="s">
        <v>85</v>
      </c>
      <c r="F417" s="705">
        <v>350</v>
      </c>
      <c r="G417" s="705">
        <v>2020</v>
      </c>
      <c r="H417" s="698">
        <v>2021</v>
      </c>
      <c r="I417" s="709" t="s">
        <v>520</v>
      </c>
      <c r="J417" s="698" t="s">
        <v>47</v>
      </c>
    </row>
    <row r="418" s="560" customFormat="1" ht="27" spans="1:10">
      <c r="A418" s="698"/>
      <c r="B418" s="698">
        <f t="shared" si="10"/>
        <v>413</v>
      </c>
      <c r="C418" s="729" t="s">
        <v>1600</v>
      </c>
      <c r="D418" s="759" t="s">
        <v>1601</v>
      </c>
      <c r="E418" s="729" t="s">
        <v>85</v>
      </c>
      <c r="F418" s="705">
        <v>9971</v>
      </c>
      <c r="G418" s="705">
        <v>2020</v>
      </c>
      <c r="H418" s="698">
        <v>2022</v>
      </c>
      <c r="I418" s="709" t="s">
        <v>1602</v>
      </c>
      <c r="J418" s="698" t="s">
        <v>121</v>
      </c>
    </row>
    <row r="419" s="560" customFormat="1" ht="54" spans="1:10">
      <c r="A419" s="698"/>
      <c r="B419" s="698">
        <f t="shared" si="10"/>
        <v>414</v>
      </c>
      <c r="C419" s="709" t="s">
        <v>1603</v>
      </c>
      <c r="D419" s="703" t="s">
        <v>1604</v>
      </c>
      <c r="E419" s="709" t="s">
        <v>10</v>
      </c>
      <c r="F419" s="705">
        <v>10000</v>
      </c>
      <c r="G419" s="705">
        <v>2021</v>
      </c>
      <c r="H419" s="709">
        <v>2022</v>
      </c>
      <c r="I419" s="709" t="s">
        <v>232</v>
      </c>
      <c r="J419" s="698" t="s">
        <v>24</v>
      </c>
    </row>
    <row r="420" s="560" customFormat="1" ht="41.45" customHeight="1" spans="1:10">
      <c r="A420" s="698"/>
      <c r="B420" s="698">
        <f t="shared" si="10"/>
        <v>415</v>
      </c>
      <c r="C420" s="709" t="s">
        <v>1605</v>
      </c>
      <c r="D420" s="703" t="s">
        <v>1606</v>
      </c>
      <c r="E420" s="709" t="s">
        <v>85</v>
      </c>
      <c r="F420" s="705">
        <v>49118</v>
      </c>
      <c r="G420" s="705">
        <v>2020</v>
      </c>
      <c r="H420" s="709">
        <v>2022</v>
      </c>
      <c r="I420" s="709" t="s">
        <v>243</v>
      </c>
      <c r="J420" s="698" t="s">
        <v>54</v>
      </c>
    </row>
    <row r="421" s="560" customFormat="1" ht="40.5" spans="1:10">
      <c r="A421" s="698"/>
      <c r="B421" s="698">
        <f t="shared" si="10"/>
        <v>416</v>
      </c>
      <c r="C421" s="698" t="s">
        <v>1607</v>
      </c>
      <c r="D421" s="699" t="s">
        <v>1608</v>
      </c>
      <c r="E421" s="698" t="s">
        <v>10</v>
      </c>
      <c r="F421" s="705">
        <v>1084</v>
      </c>
      <c r="G421" s="705">
        <v>2021</v>
      </c>
      <c r="H421" s="698">
        <v>2021</v>
      </c>
      <c r="I421" s="709" t="s">
        <v>243</v>
      </c>
      <c r="J421" s="698" t="s">
        <v>54</v>
      </c>
    </row>
    <row r="422" s="560" customFormat="1" ht="27" spans="1:10">
      <c r="A422" s="698"/>
      <c r="B422" s="698">
        <f t="shared" si="10"/>
        <v>417</v>
      </c>
      <c r="C422" s="698" t="s">
        <v>1609</v>
      </c>
      <c r="D422" s="699" t="s">
        <v>1610</v>
      </c>
      <c r="E422" s="700" t="s">
        <v>85</v>
      </c>
      <c r="F422" s="706">
        <v>7870</v>
      </c>
      <c r="G422" s="714">
        <v>2019</v>
      </c>
      <c r="H422" s="698">
        <v>2022</v>
      </c>
      <c r="I422" s="698" t="s">
        <v>149</v>
      </c>
      <c r="J422" s="700" t="s">
        <v>34</v>
      </c>
    </row>
    <row r="423" s="560" customFormat="1" ht="27" spans="1:10">
      <c r="A423" s="698"/>
      <c r="B423" s="698">
        <f t="shared" si="10"/>
        <v>418</v>
      </c>
      <c r="C423" s="735" t="s">
        <v>1611</v>
      </c>
      <c r="D423" s="760" t="s">
        <v>1612</v>
      </c>
      <c r="E423" s="698" t="s">
        <v>10</v>
      </c>
      <c r="F423" s="761">
        <v>1500</v>
      </c>
      <c r="G423" s="761">
        <v>2021</v>
      </c>
      <c r="H423" s="735">
        <v>2021</v>
      </c>
      <c r="I423" s="735" t="s">
        <v>247</v>
      </c>
      <c r="J423" s="698" t="s">
        <v>248</v>
      </c>
    </row>
    <row r="424" s="560" customFormat="1" ht="40.5" spans="1:10">
      <c r="A424" s="698"/>
      <c r="B424" s="698">
        <f t="shared" si="10"/>
        <v>419</v>
      </c>
      <c r="C424" s="698" t="s">
        <v>1613</v>
      </c>
      <c r="D424" s="699" t="s">
        <v>1614</v>
      </c>
      <c r="E424" s="700" t="s">
        <v>85</v>
      </c>
      <c r="F424" s="729" t="s">
        <v>1615</v>
      </c>
      <c r="G424" s="698">
        <v>2019</v>
      </c>
      <c r="H424" s="698">
        <v>2025.12</v>
      </c>
      <c r="I424" s="698" t="s">
        <v>569</v>
      </c>
      <c r="J424" s="700" t="s">
        <v>273</v>
      </c>
    </row>
    <row r="425" s="560" customFormat="1" ht="40.5" spans="1:10">
      <c r="A425" s="698"/>
      <c r="B425" s="698">
        <f t="shared" si="10"/>
        <v>420</v>
      </c>
      <c r="C425" s="698" t="s">
        <v>958</v>
      </c>
      <c r="D425" s="699" t="s">
        <v>959</v>
      </c>
      <c r="E425" s="700" t="s">
        <v>85</v>
      </c>
      <c r="F425" s="706">
        <v>8120.74</v>
      </c>
      <c r="G425" s="729" t="s">
        <v>960</v>
      </c>
      <c r="H425" s="698">
        <v>2021.12</v>
      </c>
      <c r="I425" s="698" t="s">
        <v>961</v>
      </c>
      <c r="J425" s="700" t="s">
        <v>23</v>
      </c>
    </row>
    <row r="426" s="560" customFormat="1" ht="27" spans="1:10">
      <c r="A426" s="698"/>
      <c r="B426" s="698">
        <f t="shared" si="10"/>
        <v>421</v>
      </c>
      <c r="C426" s="698" t="s">
        <v>962</v>
      </c>
      <c r="D426" s="699" t="s">
        <v>963</v>
      </c>
      <c r="E426" s="700" t="s">
        <v>10</v>
      </c>
      <c r="F426" s="698">
        <v>9000</v>
      </c>
      <c r="G426" s="698">
        <v>2021.9</v>
      </c>
      <c r="H426" s="698">
        <v>2025.12</v>
      </c>
      <c r="I426" s="698" t="s">
        <v>964</v>
      </c>
      <c r="J426" s="700" t="s">
        <v>278</v>
      </c>
    </row>
    <row r="427" s="560" customFormat="1" ht="27" spans="1:10">
      <c r="A427" s="698" t="s">
        <v>972</v>
      </c>
      <c r="B427" s="698">
        <f t="shared" si="10"/>
        <v>422</v>
      </c>
      <c r="C427" s="698" t="s">
        <v>976</v>
      </c>
      <c r="D427" s="699" t="s">
        <v>977</v>
      </c>
      <c r="E427" s="700" t="s">
        <v>11</v>
      </c>
      <c r="F427" s="700">
        <v>470000</v>
      </c>
      <c r="G427" s="698" t="s">
        <v>21</v>
      </c>
      <c r="H427" s="698" t="s">
        <v>21</v>
      </c>
      <c r="I427" s="698" t="s">
        <v>553</v>
      </c>
      <c r="J427" s="698" t="s">
        <v>23</v>
      </c>
    </row>
    <row r="428" s="560" customFormat="1" ht="67.5" spans="1:10">
      <c r="A428" s="698"/>
      <c r="B428" s="698">
        <f t="shared" si="10"/>
        <v>423</v>
      </c>
      <c r="C428" s="698" t="s">
        <v>924</v>
      </c>
      <c r="D428" s="699" t="s">
        <v>1618</v>
      </c>
      <c r="E428" s="698" t="s">
        <v>10</v>
      </c>
      <c r="F428" s="762">
        <v>20000</v>
      </c>
      <c r="G428" s="698">
        <v>2022.6</v>
      </c>
      <c r="H428" s="698">
        <v>2025.6</v>
      </c>
      <c r="I428" s="698" t="s">
        <v>219</v>
      </c>
      <c r="J428" s="700" t="s">
        <v>110</v>
      </c>
    </row>
    <row r="429" s="560" customFormat="1" ht="40.5" spans="1:10">
      <c r="A429" s="698"/>
      <c r="B429" s="698">
        <f t="shared" si="10"/>
        <v>424</v>
      </c>
      <c r="C429" s="698" t="s">
        <v>927</v>
      </c>
      <c r="D429" s="699" t="s">
        <v>928</v>
      </c>
      <c r="E429" s="698" t="s">
        <v>10</v>
      </c>
      <c r="F429" s="706">
        <v>50000</v>
      </c>
      <c r="G429" s="709">
        <v>2020.12</v>
      </c>
      <c r="H429" s="709">
        <v>2025.12</v>
      </c>
      <c r="I429" s="698" t="s">
        <v>247</v>
      </c>
      <c r="J429" s="700" t="s">
        <v>248</v>
      </c>
    </row>
    <row r="430" s="560" customFormat="1" ht="40.5" spans="1:12">
      <c r="A430" s="698" t="s">
        <v>965</v>
      </c>
      <c r="B430" s="698">
        <f t="shared" si="10"/>
        <v>425</v>
      </c>
      <c r="C430" s="698" t="s">
        <v>966</v>
      </c>
      <c r="D430" s="699" t="s">
        <v>967</v>
      </c>
      <c r="E430" s="700" t="s">
        <v>85</v>
      </c>
      <c r="F430" s="706">
        <v>3660</v>
      </c>
      <c r="G430" s="729" t="s">
        <v>192</v>
      </c>
      <c r="H430" s="698">
        <v>2021.8</v>
      </c>
      <c r="I430" s="765" t="s">
        <v>1622</v>
      </c>
      <c r="J430" s="700" t="s">
        <v>47</v>
      </c>
      <c r="K430" s="560" t="s">
        <v>1845</v>
      </c>
      <c r="L430" s="560" t="s">
        <v>1846</v>
      </c>
    </row>
    <row r="431" s="560" customFormat="1" ht="67.5" spans="1:10">
      <c r="A431" s="698"/>
      <c r="B431" s="698">
        <f t="shared" si="10"/>
        <v>426</v>
      </c>
      <c r="C431" s="763" t="s">
        <v>1620</v>
      </c>
      <c r="D431" s="720" t="s">
        <v>1621</v>
      </c>
      <c r="E431" s="700" t="s">
        <v>85</v>
      </c>
      <c r="F431" s="705">
        <v>22000</v>
      </c>
      <c r="G431" s="705">
        <v>2020</v>
      </c>
      <c r="H431" s="763">
        <v>2022</v>
      </c>
      <c r="I431" s="763" t="s">
        <v>1622</v>
      </c>
      <c r="J431" s="698" t="s">
        <v>1623</v>
      </c>
    </row>
    <row r="432" s="560" customFormat="1" ht="27" spans="1:10">
      <c r="A432" s="698"/>
      <c r="B432" s="698">
        <f t="shared" si="10"/>
        <v>427</v>
      </c>
      <c r="C432" s="698" t="s">
        <v>969</v>
      </c>
      <c r="D432" s="699" t="s">
        <v>970</v>
      </c>
      <c r="E432" s="700" t="s">
        <v>10</v>
      </c>
      <c r="F432" s="706">
        <v>5714.44</v>
      </c>
      <c r="G432" s="706">
        <v>2021.1</v>
      </c>
      <c r="H432" s="706">
        <v>2022.12</v>
      </c>
      <c r="I432" s="734" t="s">
        <v>262</v>
      </c>
      <c r="J432" s="700" t="s">
        <v>264</v>
      </c>
    </row>
    <row r="433" s="560" customFormat="1" ht="27" spans="1:10">
      <c r="A433" s="698" t="s">
        <v>1624</v>
      </c>
      <c r="B433" s="698">
        <f t="shared" si="10"/>
        <v>428</v>
      </c>
      <c r="C433" s="698" t="s">
        <v>1625</v>
      </c>
      <c r="D433" s="699" t="s">
        <v>1626</v>
      </c>
      <c r="E433" s="698" t="s">
        <v>10</v>
      </c>
      <c r="F433" s="698">
        <v>1700</v>
      </c>
      <c r="G433" s="698">
        <v>2021</v>
      </c>
      <c r="H433" s="698">
        <v>2021</v>
      </c>
      <c r="I433" s="698" t="s">
        <v>219</v>
      </c>
      <c r="J433" s="698" t="s">
        <v>110</v>
      </c>
    </row>
    <row r="434" s="560" customFormat="1" ht="40.5" spans="1:10">
      <c r="A434" s="698"/>
      <c r="B434" s="698">
        <f t="shared" si="10"/>
        <v>429</v>
      </c>
      <c r="C434" s="698" t="s">
        <v>1627</v>
      </c>
      <c r="D434" s="699" t="s">
        <v>1628</v>
      </c>
      <c r="E434" s="698" t="s">
        <v>10</v>
      </c>
      <c r="F434" s="698">
        <v>2900</v>
      </c>
      <c r="G434" s="698">
        <v>2021</v>
      </c>
      <c r="H434" s="698">
        <v>2021</v>
      </c>
      <c r="I434" s="698" t="s">
        <v>1399</v>
      </c>
      <c r="J434" s="698" t="s">
        <v>54</v>
      </c>
    </row>
    <row r="435" s="560" customFormat="1" ht="67.5" spans="1:10">
      <c r="A435" s="698"/>
      <c r="B435" s="698">
        <f t="shared" si="10"/>
        <v>430</v>
      </c>
      <c r="C435" s="698" t="s">
        <v>1629</v>
      </c>
      <c r="D435" s="699" t="s">
        <v>1630</v>
      </c>
      <c r="E435" s="698" t="s">
        <v>85</v>
      </c>
      <c r="F435" s="698">
        <v>900</v>
      </c>
      <c r="G435" s="698" t="s">
        <v>350</v>
      </c>
      <c r="H435" s="698">
        <v>2021</v>
      </c>
      <c r="I435" s="698" t="s">
        <v>1567</v>
      </c>
      <c r="J435" s="698" t="s">
        <v>38</v>
      </c>
    </row>
    <row r="436" s="560" customFormat="1" ht="54" spans="1:10">
      <c r="A436" s="698"/>
      <c r="B436" s="698">
        <f t="shared" si="10"/>
        <v>431</v>
      </c>
      <c r="C436" s="698" t="s">
        <v>1631</v>
      </c>
      <c r="D436" s="699" t="s">
        <v>1632</v>
      </c>
      <c r="E436" s="698" t="s">
        <v>85</v>
      </c>
      <c r="F436" s="698">
        <v>2100</v>
      </c>
      <c r="G436" s="698" t="s">
        <v>350</v>
      </c>
      <c r="H436" s="698">
        <v>2021</v>
      </c>
      <c r="I436" s="698" t="s">
        <v>1567</v>
      </c>
      <c r="J436" s="698" t="s">
        <v>38</v>
      </c>
    </row>
    <row r="437" s="560" customFormat="1" ht="54" spans="1:10">
      <c r="A437" s="698"/>
      <c r="B437" s="698">
        <f t="shared" si="10"/>
        <v>432</v>
      </c>
      <c r="C437" s="698" t="s">
        <v>1633</v>
      </c>
      <c r="D437" s="699" t="s">
        <v>1634</v>
      </c>
      <c r="E437" s="698" t="s">
        <v>10</v>
      </c>
      <c r="F437" s="698">
        <v>1300</v>
      </c>
      <c r="G437" s="698">
        <v>2021</v>
      </c>
      <c r="H437" s="698">
        <v>2021</v>
      </c>
      <c r="I437" s="698" t="s">
        <v>1567</v>
      </c>
      <c r="J437" s="698" t="s">
        <v>38</v>
      </c>
    </row>
    <row r="438" s="560" customFormat="1" ht="27" spans="1:10">
      <c r="A438" s="698"/>
      <c r="B438" s="698">
        <f t="shared" si="10"/>
        <v>433</v>
      </c>
      <c r="C438" s="698" t="s">
        <v>1635</v>
      </c>
      <c r="D438" s="699" t="s">
        <v>1636</v>
      </c>
      <c r="E438" s="698" t="s">
        <v>85</v>
      </c>
      <c r="F438" s="698">
        <v>2000</v>
      </c>
      <c r="G438" s="698" t="s">
        <v>350</v>
      </c>
      <c r="H438" s="698">
        <v>2021</v>
      </c>
      <c r="I438" s="714" t="s">
        <v>1570</v>
      </c>
      <c r="J438" s="698" t="s">
        <v>248</v>
      </c>
    </row>
    <row r="439" s="560" customFormat="1" ht="27" spans="1:10">
      <c r="A439" s="698"/>
      <c r="B439" s="698">
        <f t="shared" si="10"/>
        <v>434</v>
      </c>
      <c r="C439" s="698" t="s">
        <v>1637</v>
      </c>
      <c r="D439" s="699" t="s">
        <v>1638</v>
      </c>
      <c r="E439" s="698" t="s">
        <v>10</v>
      </c>
      <c r="F439" s="698">
        <v>1000</v>
      </c>
      <c r="G439" s="698">
        <v>2021.2</v>
      </c>
      <c r="H439" s="698">
        <v>2021.12</v>
      </c>
      <c r="I439" s="698" t="s">
        <v>1570</v>
      </c>
      <c r="J439" s="698" t="s">
        <v>248</v>
      </c>
    </row>
    <row r="440" s="560" customFormat="1" ht="27" spans="1:10">
      <c r="A440" s="698"/>
      <c r="B440" s="698">
        <f t="shared" si="10"/>
        <v>435</v>
      </c>
      <c r="C440" s="698" t="s">
        <v>1639</v>
      </c>
      <c r="D440" s="699" t="s">
        <v>1640</v>
      </c>
      <c r="E440" s="698" t="s">
        <v>10</v>
      </c>
      <c r="F440" s="698">
        <v>500</v>
      </c>
      <c r="G440" s="698">
        <v>2021.2</v>
      </c>
      <c r="H440" s="698">
        <v>2021.12</v>
      </c>
      <c r="I440" s="698" t="s">
        <v>1570</v>
      </c>
      <c r="J440" s="698" t="s">
        <v>248</v>
      </c>
    </row>
    <row r="441" s="560" customFormat="1" ht="48" customHeight="1" spans="1:10">
      <c r="A441" s="698"/>
      <c r="B441" s="698">
        <f t="shared" si="10"/>
        <v>436</v>
      </c>
      <c r="C441" s="698" t="s">
        <v>1641</v>
      </c>
      <c r="D441" s="699" t="s">
        <v>1642</v>
      </c>
      <c r="E441" s="698" t="s">
        <v>10</v>
      </c>
      <c r="F441" s="698">
        <v>500</v>
      </c>
      <c r="G441" s="698">
        <v>2021.1</v>
      </c>
      <c r="H441" s="698">
        <v>2022.1</v>
      </c>
      <c r="I441" s="698" t="s">
        <v>1570</v>
      </c>
      <c r="J441" s="698" t="s">
        <v>248</v>
      </c>
    </row>
    <row r="442" s="560" customFormat="1" ht="27" spans="1:10">
      <c r="A442" s="698"/>
      <c r="B442" s="698">
        <f t="shared" si="10"/>
        <v>437</v>
      </c>
      <c r="C442" s="698" t="s">
        <v>1643</v>
      </c>
      <c r="D442" s="699" t="s">
        <v>1644</v>
      </c>
      <c r="E442" s="698" t="s">
        <v>10</v>
      </c>
      <c r="F442" s="698">
        <v>99</v>
      </c>
      <c r="G442" s="698">
        <v>2021.4</v>
      </c>
      <c r="H442" s="698">
        <v>2021.6</v>
      </c>
      <c r="I442" s="714" t="s">
        <v>1570</v>
      </c>
      <c r="J442" s="698" t="s">
        <v>248</v>
      </c>
    </row>
    <row r="443" s="560" customFormat="1" ht="54" spans="1:10">
      <c r="A443" s="698"/>
      <c r="B443" s="698">
        <f t="shared" si="10"/>
        <v>438</v>
      </c>
      <c r="C443" s="698" t="s">
        <v>1645</v>
      </c>
      <c r="D443" s="699" t="s">
        <v>1646</v>
      </c>
      <c r="E443" s="698" t="s">
        <v>10</v>
      </c>
      <c r="F443" s="698">
        <v>1100</v>
      </c>
      <c r="G443" s="698">
        <v>2021.3</v>
      </c>
      <c r="H443" s="698">
        <v>2021.12</v>
      </c>
      <c r="I443" s="714" t="s">
        <v>1570</v>
      </c>
      <c r="J443" s="698" t="s">
        <v>248</v>
      </c>
    </row>
    <row r="444" s="560" customFormat="1" ht="67.5" spans="1:10">
      <c r="A444" s="698"/>
      <c r="B444" s="698">
        <f t="shared" si="10"/>
        <v>439</v>
      </c>
      <c r="C444" s="698" t="s">
        <v>1647</v>
      </c>
      <c r="D444" s="699" t="s">
        <v>1648</v>
      </c>
      <c r="E444" s="698" t="s">
        <v>10</v>
      </c>
      <c r="F444" s="698">
        <v>3000</v>
      </c>
      <c r="G444" s="698">
        <v>2021</v>
      </c>
      <c r="H444" s="698">
        <v>2021</v>
      </c>
      <c r="I444" s="698" t="s">
        <v>1649</v>
      </c>
      <c r="J444" s="698" t="s">
        <v>273</v>
      </c>
    </row>
    <row r="445" s="560" customFormat="1" ht="27" spans="1:10">
      <c r="A445" s="698"/>
      <c r="B445" s="698">
        <f t="shared" si="10"/>
        <v>440</v>
      </c>
      <c r="C445" s="698" t="s">
        <v>1650</v>
      </c>
      <c r="D445" s="699" t="s">
        <v>1651</v>
      </c>
      <c r="E445" s="698" t="s">
        <v>10</v>
      </c>
      <c r="F445" s="698">
        <v>231.7</v>
      </c>
      <c r="G445" s="698">
        <v>2021</v>
      </c>
      <c r="H445" s="698">
        <v>2021</v>
      </c>
      <c r="I445" s="698" t="s">
        <v>1576</v>
      </c>
      <c r="J445" s="698" t="s">
        <v>278</v>
      </c>
    </row>
    <row r="446" s="560" customFormat="1" ht="54" spans="1:10">
      <c r="A446" s="698"/>
      <c r="B446" s="698">
        <f t="shared" si="10"/>
        <v>441</v>
      </c>
      <c r="C446" s="698" t="s">
        <v>1652</v>
      </c>
      <c r="D446" s="699" t="s">
        <v>1653</v>
      </c>
      <c r="E446" s="698" t="s">
        <v>85</v>
      </c>
      <c r="F446" s="719">
        <v>8000</v>
      </c>
      <c r="G446" s="698" t="s">
        <v>350</v>
      </c>
      <c r="H446" s="698">
        <v>2021</v>
      </c>
      <c r="I446" s="698" t="s">
        <v>1561</v>
      </c>
      <c r="J446" s="698" t="s">
        <v>34</v>
      </c>
    </row>
    <row r="447" s="560" customFormat="1" ht="36" customHeight="1" spans="1:12">
      <c r="A447" s="698"/>
      <c r="B447" s="698">
        <f t="shared" si="10"/>
        <v>442</v>
      </c>
      <c r="C447" s="698" t="s">
        <v>907</v>
      </c>
      <c r="D447" s="764" t="s">
        <v>1849</v>
      </c>
      <c r="E447" s="698" t="s">
        <v>10</v>
      </c>
      <c r="F447" s="706">
        <v>84830.71</v>
      </c>
      <c r="G447" s="729">
        <v>2020.3</v>
      </c>
      <c r="H447" s="729">
        <v>2023.3</v>
      </c>
      <c r="I447" s="734" t="s">
        <v>262</v>
      </c>
      <c r="J447" s="700" t="s">
        <v>264</v>
      </c>
      <c r="K447" s="560" t="s">
        <v>1845</v>
      </c>
      <c r="L447" s="560" t="s">
        <v>264</v>
      </c>
    </row>
    <row r="448" s="560" customFormat="1" ht="27" spans="1:10">
      <c r="A448" s="698"/>
      <c r="B448" s="698">
        <f t="shared" si="10"/>
        <v>443</v>
      </c>
      <c r="C448" s="698" t="s">
        <v>910</v>
      </c>
      <c r="D448" s="703" t="s">
        <v>911</v>
      </c>
      <c r="E448" s="698" t="s">
        <v>10</v>
      </c>
      <c r="F448" s="706">
        <v>52000</v>
      </c>
      <c r="G448" s="709" t="s">
        <v>21</v>
      </c>
      <c r="H448" s="698">
        <v>2022.12</v>
      </c>
      <c r="I448" s="698" t="s">
        <v>37</v>
      </c>
      <c r="J448" s="700" t="s">
        <v>38</v>
      </c>
    </row>
    <row r="449" s="560" customFormat="1" spans="1:10">
      <c r="A449" s="696" t="str">
        <f>项目库统计汇总表0!A9</f>
        <v>5、环境卫生（合计项目19项，总投资20.05亿元；其中新建项目15项，总投资12.44亿元；续建项目2项，总投资6.10亿元；谋划项目2项，总投资1.5亿元。）</v>
      </c>
      <c r="B449" s="696"/>
      <c r="C449" s="696"/>
      <c r="D449" s="696"/>
      <c r="E449" s="696"/>
      <c r="F449" s="696"/>
      <c r="G449" s="696"/>
      <c r="H449" s="696"/>
      <c r="I449" s="696"/>
      <c r="J449" s="696"/>
    </row>
    <row r="450" s="560" customFormat="1" spans="1:10">
      <c r="A450" s="698" t="s">
        <v>979</v>
      </c>
      <c r="B450" s="698">
        <f>B448+1</f>
        <v>444</v>
      </c>
      <c r="C450" s="698" t="s">
        <v>921</v>
      </c>
      <c r="D450" s="699" t="s">
        <v>922</v>
      </c>
      <c r="E450" s="698" t="s">
        <v>10</v>
      </c>
      <c r="F450" s="762">
        <v>8000</v>
      </c>
      <c r="G450" s="698">
        <v>2021</v>
      </c>
      <c r="H450" s="698">
        <v>2025</v>
      </c>
      <c r="I450" s="729" t="s">
        <v>464</v>
      </c>
      <c r="J450" s="700" t="s">
        <v>923</v>
      </c>
    </row>
    <row r="451" s="560" customFormat="1" ht="54" customHeight="1" spans="1:10">
      <c r="A451" s="698"/>
      <c r="B451" s="698">
        <f t="shared" ref="B451:B468" si="11">B450+1</f>
        <v>445</v>
      </c>
      <c r="C451" s="698" t="s">
        <v>980</v>
      </c>
      <c r="D451" s="699" t="s">
        <v>1656</v>
      </c>
      <c r="E451" s="698" t="s">
        <v>11</v>
      </c>
      <c r="F451" s="709">
        <v>15000</v>
      </c>
      <c r="G451" s="698">
        <v>2023.1</v>
      </c>
      <c r="H451" s="698">
        <v>2030.12</v>
      </c>
      <c r="I451" s="698" t="s">
        <v>219</v>
      </c>
      <c r="J451" s="698" t="s">
        <v>110</v>
      </c>
    </row>
    <row r="452" s="560" customFormat="1" ht="67.5" spans="1:10">
      <c r="A452" s="698"/>
      <c r="B452" s="698">
        <f t="shared" si="11"/>
        <v>446</v>
      </c>
      <c r="C452" s="698" t="s">
        <v>986</v>
      </c>
      <c r="D452" s="699" t="s">
        <v>987</v>
      </c>
      <c r="E452" s="698" t="s">
        <v>10</v>
      </c>
      <c r="F452" s="706">
        <v>16000</v>
      </c>
      <c r="G452" s="698">
        <v>2021.12</v>
      </c>
      <c r="H452" s="698">
        <v>2023.6</v>
      </c>
      <c r="I452" s="698" t="s">
        <v>520</v>
      </c>
      <c r="J452" s="698" t="s">
        <v>59</v>
      </c>
    </row>
    <row r="453" s="560" customFormat="1" ht="67.5" spans="1:10">
      <c r="A453" s="698"/>
      <c r="B453" s="698">
        <f t="shared" si="11"/>
        <v>447</v>
      </c>
      <c r="C453" s="698" t="s">
        <v>989</v>
      </c>
      <c r="D453" s="699" t="s">
        <v>990</v>
      </c>
      <c r="E453" s="698" t="s">
        <v>10</v>
      </c>
      <c r="F453" s="706">
        <v>5187</v>
      </c>
      <c r="G453" s="698">
        <v>2021.1</v>
      </c>
      <c r="H453" s="698">
        <v>2021.12</v>
      </c>
      <c r="I453" s="698" t="s">
        <v>520</v>
      </c>
      <c r="J453" s="698" t="s">
        <v>23</v>
      </c>
    </row>
    <row r="454" s="560" customFormat="1" ht="40.5" spans="1:10">
      <c r="A454" s="698"/>
      <c r="B454" s="698">
        <f t="shared" si="11"/>
        <v>448</v>
      </c>
      <c r="C454" s="698" t="s">
        <v>995</v>
      </c>
      <c r="D454" s="699" t="s">
        <v>1657</v>
      </c>
      <c r="E454" s="698" t="s">
        <v>10</v>
      </c>
      <c r="F454" s="709">
        <v>56000</v>
      </c>
      <c r="G454" s="715">
        <v>2021</v>
      </c>
      <c r="H454" s="715">
        <v>2023</v>
      </c>
      <c r="I454" s="736" t="s">
        <v>272</v>
      </c>
      <c r="J454" s="715" t="s">
        <v>273</v>
      </c>
    </row>
    <row r="455" s="560" customFormat="1" ht="27" spans="1:12">
      <c r="A455" s="698"/>
      <c r="B455" s="698">
        <f t="shared" si="11"/>
        <v>449</v>
      </c>
      <c r="C455" s="698" t="s">
        <v>1659</v>
      </c>
      <c r="D455" s="699" t="s">
        <v>1660</v>
      </c>
      <c r="E455" s="698" t="s">
        <v>10</v>
      </c>
      <c r="F455" s="709">
        <v>4600</v>
      </c>
      <c r="G455" s="698">
        <v>2021</v>
      </c>
      <c r="H455" s="700">
        <v>2021</v>
      </c>
      <c r="I455" s="451" t="s">
        <v>247</v>
      </c>
      <c r="J455" s="698" t="s">
        <v>248</v>
      </c>
      <c r="K455" s="560" t="s">
        <v>1845</v>
      </c>
      <c r="L455" s="560" t="s">
        <v>1846</v>
      </c>
    </row>
    <row r="456" s="560" customFormat="1" ht="27" spans="1:10">
      <c r="A456" s="698"/>
      <c r="B456" s="698">
        <f t="shared" si="11"/>
        <v>450</v>
      </c>
      <c r="C456" s="698" t="s">
        <v>1661</v>
      </c>
      <c r="D456" s="699" t="s">
        <v>1662</v>
      </c>
      <c r="E456" s="698" t="s">
        <v>10</v>
      </c>
      <c r="F456" s="706">
        <v>1128</v>
      </c>
      <c r="G456" s="755">
        <v>2021.7</v>
      </c>
      <c r="H456" s="709">
        <v>2021.12</v>
      </c>
      <c r="I456" s="698" t="s">
        <v>277</v>
      </c>
      <c r="J456" s="698" t="s">
        <v>278</v>
      </c>
    </row>
    <row r="457" s="560" customFormat="1" ht="40.5" spans="1:10">
      <c r="A457" s="698"/>
      <c r="B457" s="698">
        <f t="shared" si="11"/>
        <v>451</v>
      </c>
      <c r="C457" s="698" t="s">
        <v>1663</v>
      </c>
      <c r="D457" s="699" t="s">
        <v>1664</v>
      </c>
      <c r="E457" s="698" t="s">
        <v>85</v>
      </c>
      <c r="F457" s="706">
        <v>16029.73</v>
      </c>
      <c r="G457" s="721">
        <v>2020.1</v>
      </c>
      <c r="H457" s="721">
        <v>2025.1</v>
      </c>
      <c r="I457" s="698" t="s">
        <v>243</v>
      </c>
      <c r="J457" s="698" t="s">
        <v>54</v>
      </c>
    </row>
    <row r="458" s="560" customFormat="1" ht="27" spans="1:10">
      <c r="A458" s="698"/>
      <c r="B458" s="698">
        <f t="shared" si="11"/>
        <v>452</v>
      </c>
      <c r="C458" s="698" t="s">
        <v>1665</v>
      </c>
      <c r="D458" s="699" t="s">
        <v>1666</v>
      </c>
      <c r="E458" s="698" t="s">
        <v>10</v>
      </c>
      <c r="F458" s="706">
        <v>10172.86</v>
      </c>
      <c r="G458" s="698">
        <v>2021.01</v>
      </c>
      <c r="H458" s="698">
        <v>2021.12</v>
      </c>
      <c r="I458" s="698" t="s">
        <v>262</v>
      </c>
      <c r="J458" s="698" t="s">
        <v>264</v>
      </c>
    </row>
    <row r="459" s="560" customFormat="1" ht="27" spans="1:10">
      <c r="A459" s="698"/>
      <c r="B459" s="698">
        <f t="shared" si="11"/>
        <v>453</v>
      </c>
      <c r="C459" s="698" t="s">
        <v>1667</v>
      </c>
      <c r="D459" s="699" t="s">
        <v>1668</v>
      </c>
      <c r="E459" s="698" t="s">
        <v>10</v>
      </c>
      <c r="F459" s="706">
        <v>15291</v>
      </c>
      <c r="G459" s="698">
        <v>2021</v>
      </c>
      <c r="H459" s="698">
        <v>2021</v>
      </c>
      <c r="I459" s="698" t="s">
        <v>262</v>
      </c>
      <c r="J459" s="698" t="s">
        <v>264</v>
      </c>
    </row>
    <row r="460" s="560" customFormat="1" ht="27" spans="1:10">
      <c r="A460" s="698"/>
      <c r="B460" s="698">
        <f t="shared" si="11"/>
        <v>454</v>
      </c>
      <c r="C460" s="698" t="s">
        <v>1005</v>
      </c>
      <c r="D460" s="699" t="s">
        <v>1006</v>
      </c>
      <c r="E460" s="698" t="s">
        <v>10</v>
      </c>
      <c r="F460" s="706">
        <v>657.31</v>
      </c>
      <c r="G460" s="698">
        <v>2021</v>
      </c>
      <c r="H460" s="698">
        <v>2021</v>
      </c>
      <c r="I460" s="698" t="s">
        <v>149</v>
      </c>
      <c r="J460" s="698" t="s">
        <v>34</v>
      </c>
    </row>
    <row r="461" s="560" customFormat="1" ht="54" spans="1:10">
      <c r="A461" s="698"/>
      <c r="B461" s="698">
        <f t="shared" si="11"/>
        <v>455</v>
      </c>
      <c r="C461" s="698" t="s">
        <v>1669</v>
      </c>
      <c r="D461" s="699" t="s">
        <v>1670</v>
      </c>
      <c r="E461" s="698" t="s">
        <v>10</v>
      </c>
      <c r="F461" s="706">
        <v>1200</v>
      </c>
      <c r="G461" s="698">
        <v>2021</v>
      </c>
      <c r="H461" s="698">
        <v>2021</v>
      </c>
      <c r="I461" s="698" t="s">
        <v>149</v>
      </c>
      <c r="J461" s="698" t="s">
        <v>34</v>
      </c>
    </row>
    <row r="462" s="560" customFormat="1" ht="54" spans="1:10">
      <c r="A462" s="698"/>
      <c r="B462" s="698">
        <f t="shared" si="11"/>
        <v>456</v>
      </c>
      <c r="C462" s="698" t="s">
        <v>1009</v>
      </c>
      <c r="D462" s="699" t="s">
        <v>1010</v>
      </c>
      <c r="E462" s="698" t="s">
        <v>85</v>
      </c>
      <c r="F462" s="706">
        <v>45000</v>
      </c>
      <c r="G462" s="698">
        <v>2016</v>
      </c>
      <c r="H462" s="698">
        <v>2022</v>
      </c>
      <c r="I462" s="698" t="s">
        <v>37</v>
      </c>
      <c r="J462" s="698" t="s">
        <v>38</v>
      </c>
    </row>
    <row r="463" s="560" customFormat="1" ht="27" spans="1:10">
      <c r="A463" s="698"/>
      <c r="B463" s="698">
        <f t="shared" si="11"/>
        <v>457</v>
      </c>
      <c r="C463" s="698" t="s">
        <v>1011</v>
      </c>
      <c r="D463" s="699" t="s">
        <v>1012</v>
      </c>
      <c r="E463" s="698" t="s">
        <v>10</v>
      </c>
      <c r="F463" s="709">
        <v>5000</v>
      </c>
      <c r="G463" s="721">
        <v>2021.12</v>
      </c>
      <c r="H463" s="721">
        <v>2025.12</v>
      </c>
      <c r="I463" s="698" t="s">
        <v>232</v>
      </c>
      <c r="J463" s="698" t="s">
        <v>24</v>
      </c>
    </row>
    <row r="464" s="560" customFormat="1" ht="27" spans="1:10">
      <c r="A464" s="698"/>
      <c r="B464" s="698">
        <f t="shared" si="11"/>
        <v>458</v>
      </c>
      <c r="C464" s="698" t="s">
        <v>1674</v>
      </c>
      <c r="D464" s="699" t="s">
        <v>1675</v>
      </c>
      <c r="E464" s="698" t="s">
        <v>10</v>
      </c>
      <c r="F464" s="709">
        <v>300</v>
      </c>
      <c r="G464" s="715">
        <v>2021</v>
      </c>
      <c r="H464" s="715">
        <v>2021</v>
      </c>
      <c r="I464" s="698" t="s">
        <v>232</v>
      </c>
      <c r="J464" s="698" t="s">
        <v>24</v>
      </c>
    </row>
    <row r="465" s="560" customFormat="1" ht="27" spans="1:10">
      <c r="A465" s="698"/>
      <c r="B465" s="698">
        <f t="shared" si="11"/>
        <v>459</v>
      </c>
      <c r="C465" s="698" t="s">
        <v>1676</v>
      </c>
      <c r="D465" s="699" t="s">
        <v>1677</v>
      </c>
      <c r="E465" s="698" t="s">
        <v>10</v>
      </c>
      <c r="F465" s="709">
        <v>500</v>
      </c>
      <c r="G465" s="715">
        <v>2021</v>
      </c>
      <c r="H465" s="715">
        <v>2021</v>
      </c>
      <c r="I465" s="698" t="s">
        <v>149</v>
      </c>
      <c r="J465" s="698" t="s">
        <v>34</v>
      </c>
    </row>
    <row r="466" s="560" customFormat="1" ht="32.25" customHeight="1" spans="1:10">
      <c r="A466" s="698"/>
      <c r="B466" s="698">
        <f t="shared" si="11"/>
        <v>460</v>
      </c>
      <c r="C466" s="698" t="s">
        <v>1678</v>
      </c>
      <c r="D466" s="699" t="s">
        <v>1679</v>
      </c>
      <c r="E466" s="698" t="s">
        <v>10</v>
      </c>
      <c r="F466" s="709">
        <v>100</v>
      </c>
      <c r="G466" s="715">
        <v>2021</v>
      </c>
      <c r="H466" s="715">
        <v>2022</v>
      </c>
      <c r="I466" s="698" t="s">
        <v>1573</v>
      </c>
      <c r="J466" s="698" t="s">
        <v>273</v>
      </c>
    </row>
    <row r="467" s="560" customFormat="1" ht="27" spans="1:10">
      <c r="A467" s="698"/>
      <c r="B467" s="698">
        <f t="shared" si="11"/>
        <v>461</v>
      </c>
      <c r="C467" s="698" t="s">
        <v>1680</v>
      </c>
      <c r="D467" s="699" t="s">
        <v>1681</v>
      </c>
      <c r="E467" s="698" t="s">
        <v>10</v>
      </c>
      <c r="F467" s="709">
        <v>300</v>
      </c>
      <c r="G467" s="715">
        <v>2021</v>
      </c>
      <c r="H467" s="715">
        <v>2022</v>
      </c>
      <c r="I467" s="698" t="s">
        <v>277</v>
      </c>
      <c r="J467" s="698" t="s">
        <v>278</v>
      </c>
    </row>
    <row r="468" s="560" customFormat="1" ht="27" spans="1:10">
      <c r="A468" s="698"/>
      <c r="B468" s="698">
        <f t="shared" si="11"/>
        <v>462</v>
      </c>
      <c r="C468" s="698" t="s">
        <v>1682</v>
      </c>
      <c r="D468" s="699" t="s">
        <v>1683</v>
      </c>
      <c r="E468" s="698" t="s">
        <v>11</v>
      </c>
      <c r="F468" s="698" t="s">
        <v>21</v>
      </c>
      <c r="G468" s="698">
        <v>2021</v>
      </c>
      <c r="H468" s="698">
        <v>2025</v>
      </c>
      <c r="I468" s="698" t="s">
        <v>520</v>
      </c>
      <c r="J468" s="698" t="s">
        <v>23</v>
      </c>
    </row>
    <row r="469" s="560" customFormat="1" spans="1:10">
      <c r="A469" s="696" t="str">
        <f>项目库统计汇总表0!A11</f>
        <v>三、融文（合计项目38项，总投资73.79亿元；其中新建项目26项，总投资54.15亿元；续建项目9项，总投资19.64亿元；谋划项目3项。）</v>
      </c>
      <c r="B469" s="696"/>
      <c r="C469" s="696"/>
      <c r="D469" s="696"/>
      <c r="E469" s="696"/>
      <c r="F469" s="696"/>
      <c r="G469" s="696"/>
      <c r="H469" s="696"/>
      <c r="I469" s="696"/>
      <c r="J469" s="696"/>
    </row>
    <row r="470" s="560" customFormat="1" ht="39" customHeight="1" spans="1:10">
      <c r="A470" s="698" t="s">
        <v>1020</v>
      </c>
      <c r="B470" s="698">
        <f>B468+1</f>
        <v>463</v>
      </c>
      <c r="C470" s="698" t="s">
        <v>1021</v>
      </c>
      <c r="D470" s="699" t="s">
        <v>1022</v>
      </c>
      <c r="E470" s="698" t="s">
        <v>11</v>
      </c>
      <c r="F470" s="700" t="s">
        <v>21</v>
      </c>
      <c r="G470" s="700" t="s">
        <v>21</v>
      </c>
      <c r="H470" s="701" t="s">
        <v>21</v>
      </c>
      <c r="I470" s="701" t="s">
        <v>133</v>
      </c>
      <c r="J470" s="698" t="s">
        <v>59</v>
      </c>
    </row>
    <row r="471" s="560" customFormat="1" ht="39" customHeight="1" spans="1:10">
      <c r="A471" s="698"/>
      <c r="B471" s="698">
        <f t="shared" ref="B471:B507" si="12">B470+1</f>
        <v>464</v>
      </c>
      <c r="C471" s="698" t="s">
        <v>1023</v>
      </c>
      <c r="D471" s="699" t="s">
        <v>1684</v>
      </c>
      <c r="E471" s="698" t="s">
        <v>10</v>
      </c>
      <c r="F471" s="700" t="s">
        <v>21</v>
      </c>
      <c r="G471" s="700" t="s">
        <v>21</v>
      </c>
      <c r="H471" s="701" t="s">
        <v>21</v>
      </c>
      <c r="I471" s="701" t="s">
        <v>133</v>
      </c>
      <c r="J471" s="698" t="s">
        <v>59</v>
      </c>
    </row>
    <row r="472" s="560" customFormat="1" ht="39" customHeight="1" spans="1:10">
      <c r="A472" s="698"/>
      <c r="B472" s="698">
        <f t="shared" si="12"/>
        <v>465</v>
      </c>
      <c r="C472" s="698" t="s">
        <v>1685</v>
      </c>
      <c r="D472" s="699" t="s">
        <v>1686</v>
      </c>
      <c r="E472" s="698" t="s">
        <v>10</v>
      </c>
      <c r="F472" s="698">
        <v>20400</v>
      </c>
      <c r="G472" s="700" t="s">
        <v>21</v>
      </c>
      <c r="H472" s="700" t="s">
        <v>21</v>
      </c>
      <c r="I472" s="701" t="s">
        <v>1687</v>
      </c>
      <c r="J472" s="698" t="s">
        <v>47</v>
      </c>
    </row>
    <row r="473" s="560" customFormat="1" ht="23.25" customHeight="1" spans="1:10">
      <c r="A473" s="698"/>
      <c r="B473" s="698">
        <f t="shared" si="12"/>
        <v>466</v>
      </c>
      <c r="C473" s="698" t="s">
        <v>1688</v>
      </c>
      <c r="D473" s="699" t="s">
        <v>1689</v>
      </c>
      <c r="E473" s="698" t="s">
        <v>10</v>
      </c>
      <c r="F473" s="700" t="s">
        <v>21</v>
      </c>
      <c r="G473" s="700" t="s">
        <v>21</v>
      </c>
      <c r="H473" s="701" t="s">
        <v>21</v>
      </c>
      <c r="I473" s="701" t="s">
        <v>21</v>
      </c>
      <c r="J473" s="698" t="s">
        <v>59</v>
      </c>
    </row>
    <row r="474" s="560" customFormat="1" ht="35.25" customHeight="1" spans="1:10">
      <c r="A474" s="698"/>
      <c r="B474" s="698">
        <f t="shared" si="12"/>
        <v>467</v>
      </c>
      <c r="C474" s="698" t="s">
        <v>1690</v>
      </c>
      <c r="D474" s="699" t="s">
        <v>1691</v>
      </c>
      <c r="E474" s="698" t="s">
        <v>10</v>
      </c>
      <c r="F474" s="698">
        <v>60000</v>
      </c>
      <c r="G474" s="698">
        <v>2021</v>
      </c>
      <c r="H474" s="698">
        <v>2024</v>
      </c>
      <c r="I474" s="698" t="s">
        <v>1692</v>
      </c>
      <c r="J474" s="698" t="s">
        <v>59</v>
      </c>
    </row>
    <row r="475" s="560" customFormat="1" ht="35.25" customHeight="1" spans="1:10">
      <c r="A475" s="698"/>
      <c r="B475" s="698">
        <f t="shared" si="12"/>
        <v>468</v>
      </c>
      <c r="C475" s="698" t="s">
        <v>1693</v>
      </c>
      <c r="D475" s="699" t="s">
        <v>1694</v>
      </c>
      <c r="E475" s="698" t="s">
        <v>85</v>
      </c>
      <c r="F475" s="698">
        <v>2000</v>
      </c>
      <c r="G475" s="698">
        <v>2020</v>
      </c>
      <c r="H475" s="698">
        <v>2021</v>
      </c>
      <c r="I475" s="698" t="s">
        <v>170</v>
      </c>
      <c r="J475" s="698" t="s">
        <v>59</v>
      </c>
    </row>
    <row r="476" s="560" customFormat="1" ht="21" customHeight="1" spans="1:10">
      <c r="A476" s="698"/>
      <c r="B476" s="698">
        <f t="shared" si="12"/>
        <v>469</v>
      </c>
      <c r="C476" s="698" t="s">
        <v>1695</v>
      </c>
      <c r="D476" s="699" t="s">
        <v>1696</v>
      </c>
      <c r="E476" s="698" t="s">
        <v>10</v>
      </c>
      <c r="F476" s="698" t="s">
        <v>21</v>
      </c>
      <c r="G476" s="698">
        <v>2021</v>
      </c>
      <c r="H476" s="698">
        <v>2025</v>
      </c>
      <c r="I476" s="698" t="s">
        <v>170</v>
      </c>
      <c r="J476" s="698" t="s">
        <v>47</v>
      </c>
    </row>
    <row r="477" s="560" customFormat="1" ht="39" customHeight="1" spans="1:10">
      <c r="A477" s="698"/>
      <c r="B477" s="698">
        <f t="shared" si="12"/>
        <v>470</v>
      </c>
      <c r="C477" s="698" t="s">
        <v>1025</v>
      </c>
      <c r="D477" s="699" t="s">
        <v>1026</v>
      </c>
      <c r="E477" s="698" t="s">
        <v>10</v>
      </c>
      <c r="F477" s="698">
        <v>30000</v>
      </c>
      <c r="G477" s="700" t="s">
        <v>21</v>
      </c>
      <c r="H477" s="700" t="s">
        <v>21</v>
      </c>
      <c r="I477" s="698" t="s">
        <v>21</v>
      </c>
      <c r="J477" s="698" t="s">
        <v>59</v>
      </c>
    </row>
    <row r="478" s="560" customFormat="1" ht="39" customHeight="1" spans="1:10">
      <c r="A478" s="698" t="s">
        <v>1027</v>
      </c>
      <c r="B478" s="698">
        <f t="shared" si="12"/>
        <v>471</v>
      </c>
      <c r="C478" s="698" t="s">
        <v>1028</v>
      </c>
      <c r="D478" s="699" t="s">
        <v>1697</v>
      </c>
      <c r="E478" s="698" t="s">
        <v>10</v>
      </c>
      <c r="F478" s="700" t="s">
        <v>21</v>
      </c>
      <c r="G478" s="700" t="s">
        <v>21</v>
      </c>
      <c r="H478" s="700" t="s">
        <v>21</v>
      </c>
      <c r="I478" s="698" t="s">
        <v>21</v>
      </c>
      <c r="J478" s="698" t="s">
        <v>59</v>
      </c>
    </row>
    <row r="479" s="560" customFormat="1" ht="54" customHeight="1" spans="1:10">
      <c r="A479" s="698"/>
      <c r="B479" s="698">
        <f t="shared" si="12"/>
        <v>472</v>
      </c>
      <c r="C479" s="698" t="s">
        <v>1030</v>
      </c>
      <c r="D479" s="699" t="s">
        <v>1698</v>
      </c>
      <c r="E479" s="698" t="s">
        <v>10</v>
      </c>
      <c r="F479" s="700" t="s">
        <v>21</v>
      </c>
      <c r="G479" s="700" t="s">
        <v>21</v>
      </c>
      <c r="H479" s="700" t="s">
        <v>21</v>
      </c>
      <c r="I479" s="698" t="s">
        <v>21</v>
      </c>
      <c r="J479" s="698" t="s">
        <v>59</v>
      </c>
    </row>
    <row r="480" s="560" customFormat="1" ht="39" customHeight="1" spans="1:10">
      <c r="A480" s="698" t="s">
        <v>1032</v>
      </c>
      <c r="B480" s="698">
        <f t="shared" si="12"/>
        <v>473</v>
      </c>
      <c r="C480" s="698" t="s">
        <v>1699</v>
      </c>
      <c r="D480" s="699" t="s">
        <v>1034</v>
      </c>
      <c r="E480" s="698" t="s">
        <v>10</v>
      </c>
      <c r="F480" s="700" t="s">
        <v>21</v>
      </c>
      <c r="G480" s="700" t="s">
        <v>21</v>
      </c>
      <c r="H480" s="701" t="s">
        <v>21</v>
      </c>
      <c r="I480" s="701" t="s">
        <v>133</v>
      </c>
      <c r="J480" s="698" t="s">
        <v>59</v>
      </c>
    </row>
    <row r="481" s="560" customFormat="1" ht="39" customHeight="1" spans="1:10">
      <c r="A481" s="698"/>
      <c r="B481" s="698">
        <f t="shared" si="12"/>
        <v>474</v>
      </c>
      <c r="C481" s="698" t="s">
        <v>1035</v>
      </c>
      <c r="D481" s="699" t="s">
        <v>1036</v>
      </c>
      <c r="E481" s="698" t="s">
        <v>10</v>
      </c>
      <c r="F481" s="706">
        <v>5000</v>
      </c>
      <c r="G481" s="766">
        <v>2021.01</v>
      </c>
      <c r="H481" s="766">
        <v>2025.12</v>
      </c>
      <c r="I481" s="698" t="s">
        <v>247</v>
      </c>
      <c r="J481" s="698" t="s">
        <v>248</v>
      </c>
    </row>
    <row r="482" s="560" customFormat="1" ht="39" customHeight="1" spans="1:10">
      <c r="A482" s="698"/>
      <c r="B482" s="698">
        <f t="shared" si="12"/>
        <v>475</v>
      </c>
      <c r="C482" s="698" t="s">
        <v>1037</v>
      </c>
      <c r="D482" s="699" t="s">
        <v>1038</v>
      </c>
      <c r="E482" s="698" t="s">
        <v>85</v>
      </c>
      <c r="F482" s="767">
        <v>15000</v>
      </c>
      <c r="G482" s="766">
        <v>2017.3</v>
      </c>
      <c r="H482" s="766">
        <v>2024.12</v>
      </c>
      <c r="I482" s="698" t="s">
        <v>149</v>
      </c>
      <c r="J482" s="698" t="s">
        <v>34</v>
      </c>
    </row>
    <row r="483" s="560" customFormat="1" ht="42.95" customHeight="1" spans="1:10">
      <c r="A483" s="698"/>
      <c r="B483" s="698">
        <f t="shared" si="12"/>
        <v>476</v>
      </c>
      <c r="C483" s="698" t="s">
        <v>1039</v>
      </c>
      <c r="D483" s="699" t="s">
        <v>1040</v>
      </c>
      <c r="E483" s="698" t="s">
        <v>10</v>
      </c>
      <c r="F483" s="700" t="s">
        <v>21</v>
      </c>
      <c r="G483" s="700">
        <v>2021</v>
      </c>
      <c r="H483" s="700">
        <v>2025</v>
      </c>
      <c r="I483" s="701" t="s">
        <v>300</v>
      </c>
      <c r="J483" s="698" t="s">
        <v>59</v>
      </c>
    </row>
    <row r="484" s="560" customFormat="1" ht="54.95" customHeight="1" spans="1:10">
      <c r="A484" s="698" t="s">
        <v>1041</v>
      </c>
      <c r="B484" s="698">
        <f t="shared" si="12"/>
        <v>477</v>
      </c>
      <c r="C484" s="698" t="s">
        <v>1042</v>
      </c>
      <c r="D484" s="699" t="s">
        <v>1043</v>
      </c>
      <c r="E484" s="698" t="s">
        <v>10</v>
      </c>
      <c r="F484" s="698">
        <v>10000</v>
      </c>
      <c r="G484" s="698" t="s">
        <v>1044</v>
      </c>
      <c r="H484" s="698">
        <v>2022.12</v>
      </c>
      <c r="I484" s="698" t="s">
        <v>311</v>
      </c>
      <c r="J484" s="698" t="s">
        <v>59</v>
      </c>
    </row>
    <row r="485" s="560" customFormat="1" ht="39" customHeight="1" spans="1:10">
      <c r="A485" s="698"/>
      <c r="B485" s="698">
        <f t="shared" si="12"/>
        <v>478</v>
      </c>
      <c r="C485" s="698" t="s">
        <v>1700</v>
      </c>
      <c r="D485" s="699" t="s">
        <v>1701</v>
      </c>
      <c r="E485" s="698" t="s">
        <v>10</v>
      </c>
      <c r="F485" s="700">
        <v>300000</v>
      </c>
      <c r="G485" s="700">
        <v>2021.6</v>
      </c>
      <c r="H485" s="700">
        <v>2025.6</v>
      </c>
      <c r="I485" s="698" t="s">
        <v>1692</v>
      </c>
      <c r="J485" s="698" t="s">
        <v>59</v>
      </c>
    </row>
    <row r="486" s="560" customFormat="1" ht="45" customHeight="1" spans="1:10">
      <c r="A486" s="698"/>
      <c r="B486" s="698">
        <f t="shared" si="12"/>
        <v>479</v>
      </c>
      <c r="C486" s="698" t="s">
        <v>1702</v>
      </c>
      <c r="D486" s="699" t="s">
        <v>1703</v>
      </c>
      <c r="E486" s="698" t="s">
        <v>10</v>
      </c>
      <c r="F486" s="698">
        <v>18600</v>
      </c>
      <c r="G486" s="698">
        <v>2021</v>
      </c>
      <c r="H486" s="698">
        <v>2023</v>
      </c>
      <c r="I486" s="698" t="s">
        <v>1704</v>
      </c>
      <c r="J486" s="698" t="s">
        <v>59</v>
      </c>
    </row>
    <row r="487" s="560" customFormat="1" ht="39" customHeight="1" spans="1:10">
      <c r="A487" s="698"/>
      <c r="B487" s="698">
        <f t="shared" si="12"/>
        <v>480</v>
      </c>
      <c r="C487" s="698" t="s">
        <v>1045</v>
      </c>
      <c r="D487" s="699" t="s">
        <v>1046</v>
      </c>
      <c r="E487" s="698" t="s">
        <v>85</v>
      </c>
      <c r="F487" s="700" t="s">
        <v>21</v>
      </c>
      <c r="G487" s="700" t="s">
        <v>21</v>
      </c>
      <c r="H487" s="701" t="s">
        <v>21</v>
      </c>
      <c r="I487" s="701" t="s">
        <v>133</v>
      </c>
      <c r="J487" s="698" t="s">
        <v>59</v>
      </c>
    </row>
    <row r="488" s="560" customFormat="1" ht="39" customHeight="1" spans="1:10">
      <c r="A488" s="698"/>
      <c r="B488" s="698">
        <f t="shared" si="12"/>
        <v>481</v>
      </c>
      <c r="C488" s="698" t="s">
        <v>1047</v>
      </c>
      <c r="D488" s="699" t="s">
        <v>1048</v>
      </c>
      <c r="E488" s="698" t="s">
        <v>11</v>
      </c>
      <c r="F488" s="700" t="s">
        <v>21</v>
      </c>
      <c r="G488" s="700" t="s">
        <v>21</v>
      </c>
      <c r="H488" s="701" t="s">
        <v>21</v>
      </c>
      <c r="I488" s="701" t="s">
        <v>133</v>
      </c>
      <c r="J488" s="698" t="s">
        <v>59</v>
      </c>
    </row>
    <row r="489" s="560" customFormat="1" ht="39" customHeight="1" spans="1:10">
      <c r="A489" s="698"/>
      <c r="B489" s="698">
        <f t="shared" si="12"/>
        <v>482</v>
      </c>
      <c r="C489" s="698" t="s">
        <v>1049</v>
      </c>
      <c r="D489" s="699" t="s">
        <v>1050</v>
      </c>
      <c r="E489" s="698" t="s">
        <v>11</v>
      </c>
      <c r="F489" s="700" t="s">
        <v>21</v>
      </c>
      <c r="G489" s="700" t="s">
        <v>21</v>
      </c>
      <c r="H489" s="700" t="s">
        <v>21</v>
      </c>
      <c r="I489" s="698" t="s">
        <v>37</v>
      </c>
      <c r="J489" s="698" t="s">
        <v>38</v>
      </c>
    </row>
    <row r="490" s="560" customFormat="1" ht="39" customHeight="1" spans="1:10">
      <c r="A490" s="698"/>
      <c r="B490" s="698">
        <f t="shared" si="12"/>
        <v>483</v>
      </c>
      <c r="C490" s="698" t="s">
        <v>1052</v>
      </c>
      <c r="D490" s="699" t="s">
        <v>1053</v>
      </c>
      <c r="E490" s="698" t="s">
        <v>85</v>
      </c>
      <c r="F490" s="700">
        <v>20000</v>
      </c>
      <c r="G490" s="698">
        <v>2019.1</v>
      </c>
      <c r="H490" s="698">
        <v>2023.12</v>
      </c>
      <c r="I490" s="698" t="s">
        <v>272</v>
      </c>
      <c r="J490" s="698" t="s">
        <v>273</v>
      </c>
    </row>
    <row r="491" s="560" customFormat="1" ht="39" customHeight="1" spans="1:10">
      <c r="A491" s="698"/>
      <c r="B491" s="698">
        <f t="shared" si="12"/>
        <v>484</v>
      </c>
      <c r="C491" s="698" t="s">
        <v>1055</v>
      </c>
      <c r="D491" s="699" t="s">
        <v>1056</v>
      </c>
      <c r="E491" s="698" t="s">
        <v>85</v>
      </c>
      <c r="F491" s="700">
        <v>28711.42</v>
      </c>
      <c r="G491" s="698">
        <v>2020.12</v>
      </c>
      <c r="H491" s="698">
        <v>2023.7</v>
      </c>
      <c r="I491" s="701" t="s">
        <v>133</v>
      </c>
      <c r="J491" s="698" t="s">
        <v>59</v>
      </c>
    </row>
    <row r="492" s="560" customFormat="1" ht="39" customHeight="1" spans="1:10">
      <c r="A492" s="698"/>
      <c r="B492" s="698">
        <f t="shared" si="12"/>
        <v>485</v>
      </c>
      <c r="C492" s="698" t="s">
        <v>1057</v>
      </c>
      <c r="D492" s="699" t="s">
        <v>1058</v>
      </c>
      <c r="E492" s="698" t="s">
        <v>10</v>
      </c>
      <c r="F492" s="700" t="s">
        <v>21</v>
      </c>
      <c r="G492" s="700" t="s">
        <v>21</v>
      </c>
      <c r="H492" s="700" t="s">
        <v>21</v>
      </c>
      <c r="I492" s="701" t="s">
        <v>133</v>
      </c>
      <c r="J492" s="698" t="s">
        <v>59</v>
      </c>
    </row>
    <row r="493" s="560" customFormat="1" ht="39" customHeight="1" spans="1:10">
      <c r="A493" s="698"/>
      <c r="B493" s="698">
        <f t="shared" si="12"/>
        <v>486</v>
      </c>
      <c r="C493" s="698" t="s">
        <v>1059</v>
      </c>
      <c r="D493" s="699" t="s">
        <v>1060</v>
      </c>
      <c r="E493" s="698" t="s">
        <v>10</v>
      </c>
      <c r="F493" s="700">
        <v>10000</v>
      </c>
      <c r="G493" s="700" t="s">
        <v>21</v>
      </c>
      <c r="H493" s="700" t="s">
        <v>21</v>
      </c>
      <c r="I493" s="701" t="s">
        <v>277</v>
      </c>
      <c r="J493" s="698" t="s">
        <v>278</v>
      </c>
    </row>
    <row r="494" s="560" customFormat="1" ht="39" customHeight="1" spans="1:10">
      <c r="A494" s="698"/>
      <c r="B494" s="698">
        <f t="shared" si="12"/>
        <v>487</v>
      </c>
      <c r="C494" s="698" t="s">
        <v>1061</v>
      </c>
      <c r="D494" s="699" t="s">
        <v>1062</v>
      </c>
      <c r="E494" s="698" t="s">
        <v>10</v>
      </c>
      <c r="F494" s="700">
        <v>50000</v>
      </c>
      <c r="G494" s="700">
        <v>2017.12</v>
      </c>
      <c r="H494" s="700" t="s">
        <v>21</v>
      </c>
      <c r="I494" s="701" t="s">
        <v>149</v>
      </c>
      <c r="J494" s="698" t="s">
        <v>34</v>
      </c>
    </row>
    <row r="495" s="560" customFormat="1" ht="48" customHeight="1" spans="1:10">
      <c r="A495" s="698"/>
      <c r="B495" s="698">
        <f t="shared" si="12"/>
        <v>488</v>
      </c>
      <c r="C495" s="698" t="s">
        <v>1705</v>
      </c>
      <c r="D495" s="699" t="s">
        <v>1706</v>
      </c>
      <c r="E495" s="698" t="s">
        <v>85</v>
      </c>
      <c r="F495" s="698">
        <v>130000</v>
      </c>
      <c r="G495" s="729">
        <v>2020.12</v>
      </c>
      <c r="H495" s="768">
        <v>2023.12</v>
      </c>
      <c r="I495" s="698" t="s">
        <v>1707</v>
      </c>
      <c r="J495" s="698" t="s">
        <v>278</v>
      </c>
    </row>
    <row r="496" s="560" customFormat="1" ht="39" customHeight="1" spans="1:10">
      <c r="A496" s="698"/>
      <c r="B496" s="698">
        <f t="shared" si="12"/>
        <v>489</v>
      </c>
      <c r="C496" s="698" t="s">
        <v>661</v>
      </c>
      <c r="D496" s="699" t="s">
        <v>662</v>
      </c>
      <c r="E496" s="698" t="s">
        <v>10</v>
      </c>
      <c r="F496" s="698">
        <v>14000</v>
      </c>
      <c r="G496" s="698">
        <v>2021</v>
      </c>
      <c r="H496" s="698" t="s">
        <v>99</v>
      </c>
      <c r="I496" s="698" t="s">
        <v>663</v>
      </c>
      <c r="J496" s="698" t="s">
        <v>59</v>
      </c>
    </row>
    <row r="497" s="560" customFormat="1" ht="39" customHeight="1" spans="1:10">
      <c r="A497" s="698"/>
      <c r="B497" s="698">
        <f t="shared" si="12"/>
        <v>490</v>
      </c>
      <c r="C497" s="698" t="s">
        <v>664</v>
      </c>
      <c r="D497" s="699" t="s">
        <v>665</v>
      </c>
      <c r="E497" s="698" t="s">
        <v>10</v>
      </c>
      <c r="F497" s="698">
        <v>7000</v>
      </c>
      <c r="G497" s="698">
        <v>2021</v>
      </c>
      <c r="H497" s="698" t="s">
        <v>99</v>
      </c>
      <c r="I497" s="698" t="s">
        <v>663</v>
      </c>
      <c r="J497" s="698" t="s">
        <v>59</v>
      </c>
    </row>
    <row r="498" s="560" customFormat="1" ht="39" customHeight="1" spans="1:10">
      <c r="A498" s="698"/>
      <c r="B498" s="698">
        <f t="shared" si="12"/>
        <v>491</v>
      </c>
      <c r="C498" s="698" t="s">
        <v>666</v>
      </c>
      <c r="D498" s="699" t="s">
        <v>667</v>
      </c>
      <c r="E498" s="698" t="s">
        <v>10</v>
      </c>
      <c r="F498" s="698">
        <v>15500</v>
      </c>
      <c r="G498" s="698">
        <v>2021</v>
      </c>
      <c r="H498" s="698" t="s">
        <v>99</v>
      </c>
      <c r="I498" s="698" t="s">
        <v>663</v>
      </c>
      <c r="J498" s="698" t="s">
        <v>59</v>
      </c>
    </row>
    <row r="499" s="560" customFormat="1" ht="32.25" customHeight="1" spans="1:10">
      <c r="A499" s="698"/>
      <c r="B499" s="698">
        <f t="shared" si="12"/>
        <v>492</v>
      </c>
      <c r="C499" s="698" t="s">
        <v>1708</v>
      </c>
      <c r="D499" s="699" t="s">
        <v>1709</v>
      </c>
      <c r="E499" s="698" t="s">
        <v>10</v>
      </c>
      <c r="F499" s="698" t="s">
        <v>21</v>
      </c>
      <c r="G499" s="698">
        <v>2021</v>
      </c>
      <c r="H499" s="698" t="s">
        <v>99</v>
      </c>
      <c r="I499" s="698" t="s">
        <v>1710</v>
      </c>
      <c r="J499" s="698" t="s">
        <v>59</v>
      </c>
    </row>
    <row r="500" s="560" customFormat="1" ht="35.25" customHeight="1" spans="1:10">
      <c r="A500" s="698"/>
      <c r="B500" s="698">
        <f t="shared" si="12"/>
        <v>493</v>
      </c>
      <c r="C500" s="698" t="s">
        <v>1711</v>
      </c>
      <c r="D500" s="699" t="s">
        <v>21</v>
      </c>
      <c r="E500" s="698" t="s">
        <v>10</v>
      </c>
      <c r="F500" s="698" t="s">
        <v>21</v>
      </c>
      <c r="G500" s="698">
        <v>2021</v>
      </c>
      <c r="H500" s="698" t="s">
        <v>99</v>
      </c>
      <c r="I500" s="698" t="s">
        <v>1710</v>
      </c>
      <c r="J500" s="698" t="s">
        <v>59</v>
      </c>
    </row>
    <row r="501" s="560" customFormat="1" ht="39" customHeight="1" spans="1:10">
      <c r="A501" s="698"/>
      <c r="B501" s="698">
        <f t="shared" si="12"/>
        <v>494</v>
      </c>
      <c r="C501" s="698" t="s">
        <v>1712</v>
      </c>
      <c r="D501" s="699" t="s">
        <v>1713</v>
      </c>
      <c r="E501" s="698" t="s">
        <v>85</v>
      </c>
      <c r="F501" s="698">
        <v>700</v>
      </c>
      <c r="G501" s="698">
        <v>2020</v>
      </c>
      <c r="H501" s="698">
        <v>2021</v>
      </c>
      <c r="I501" s="698" t="s">
        <v>1714</v>
      </c>
      <c r="J501" s="698" t="s">
        <v>59</v>
      </c>
    </row>
    <row r="502" s="560" customFormat="1" ht="20.25" customHeight="1" spans="1:10">
      <c r="A502" s="698" t="s">
        <v>1063</v>
      </c>
      <c r="B502" s="698">
        <f t="shared" si="12"/>
        <v>495</v>
      </c>
      <c r="C502" s="698" t="s">
        <v>1715</v>
      </c>
      <c r="D502" s="699" t="s">
        <v>21</v>
      </c>
      <c r="E502" s="698" t="s">
        <v>10</v>
      </c>
      <c r="F502" s="698" t="s">
        <v>21</v>
      </c>
      <c r="G502" s="698">
        <v>2021</v>
      </c>
      <c r="H502" s="698" t="s">
        <v>99</v>
      </c>
      <c r="I502" s="698" t="s">
        <v>1716</v>
      </c>
      <c r="J502" s="698" t="s">
        <v>59</v>
      </c>
    </row>
    <row r="503" s="560" customFormat="1" ht="20.25" customHeight="1" spans="1:10">
      <c r="A503" s="698"/>
      <c r="B503" s="698">
        <f t="shared" si="12"/>
        <v>496</v>
      </c>
      <c r="C503" s="698" t="s">
        <v>1717</v>
      </c>
      <c r="D503" s="699" t="s">
        <v>21</v>
      </c>
      <c r="E503" s="698" t="s">
        <v>10</v>
      </c>
      <c r="F503" s="698" t="s">
        <v>21</v>
      </c>
      <c r="G503" s="698">
        <v>2021</v>
      </c>
      <c r="H503" s="698" t="s">
        <v>99</v>
      </c>
      <c r="I503" s="698" t="s">
        <v>1716</v>
      </c>
      <c r="J503" s="698" t="s">
        <v>59</v>
      </c>
    </row>
    <row r="504" s="560" customFormat="1" ht="39" customHeight="1" spans="1:10">
      <c r="A504" s="698"/>
      <c r="B504" s="698">
        <f t="shared" si="12"/>
        <v>497</v>
      </c>
      <c r="C504" s="698" t="s">
        <v>1718</v>
      </c>
      <c r="D504" s="699" t="s">
        <v>1719</v>
      </c>
      <c r="E504" s="698" t="s">
        <v>10</v>
      </c>
      <c r="F504" s="698">
        <v>1000</v>
      </c>
      <c r="G504" s="698">
        <v>2021</v>
      </c>
      <c r="H504" s="698">
        <v>2022</v>
      </c>
      <c r="I504" s="698" t="s">
        <v>1720</v>
      </c>
      <c r="J504" s="698" t="s">
        <v>59</v>
      </c>
    </row>
    <row r="505" s="560" customFormat="1" ht="23.25" customHeight="1" spans="1:10">
      <c r="A505" s="698"/>
      <c r="B505" s="698">
        <f t="shared" si="12"/>
        <v>498</v>
      </c>
      <c r="C505" s="698" t="s">
        <v>1064</v>
      </c>
      <c r="D505" s="699" t="s">
        <v>1065</v>
      </c>
      <c r="E505" s="698" t="s">
        <v>85</v>
      </c>
      <c r="F505" s="698" t="s">
        <v>21</v>
      </c>
      <c r="G505" s="698" t="s">
        <v>21</v>
      </c>
      <c r="H505" s="698" t="s">
        <v>21</v>
      </c>
      <c r="I505" s="698" t="s">
        <v>21</v>
      </c>
      <c r="J505" s="698" t="s">
        <v>23</v>
      </c>
    </row>
    <row r="506" s="560" customFormat="1" ht="54" customHeight="1" spans="1:10">
      <c r="A506" s="698" t="s">
        <v>1721</v>
      </c>
      <c r="B506" s="698">
        <f t="shared" si="12"/>
        <v>499</v>
      </c>
      <c r="C506" s="698" t="s">
        <v>1067</v>
      </c>
      <c r="D506" s="699" t="s">
        <v>1722</v>
      </c>
      <c r="E506" s="698" t="s">
        <v>10</v>
      </c>
      <c r="F506" s="698" t="s">
        <v>21</v>
      </c>
      <c r="G506" s="698" t="s">
        <v>21</v>
      </c>
      <c r="H506" s="698" t="s">
        <v>21</v>
      </c>
      <c r="I506" s="698" t="s">
        <v>21</v>
      </c>
      <c r="J506" s="698" t="s">
        <v>23</v>
      </c>
    </row>
    <row r="507" s="560" customFormat="1" ht="54" customHeight="1" spans="1:10">
      <c r="A507" s="698"/>
      <c r="B507" s="698">
        <f t="shared" si="12"/>
        <v>500</v>
      </c>
      <c r="C507" s="698" t="s">
        <v>1072</v>
      </c>
      <c r="D507" s="699" t="s">
        <v>1723</v>
      </c>
      <c r="E507" s="698" t="s">
        <v>85</v>
      </c>
      <c r="F507" s="698" t="s">
        <v>21</v>
      </c>
      <c r="G507" s="698" t="s">
        <v>21</v>
      </c>
      <c r="H507" s="698" t="s">
        <v>21</v>
      </c>
      <c r="I507" s="698" t="s">
        <v>21</v>
      </c>
      <c r="J507" s="698" t="s">
        <v>23</v>
      </c>
    </row>
    <row r="508" s="560" customFormat="1" spans="1:10">
      <c r="A508" s="696" t="str">
        <f>项目库统计汇总表0!A13</f>
        <v>四、强韧（合计项目51项，总投资247.81亿元；其中新建项目31项，总投资117.23亿元；续建项目19项，总投资130.08亿元；谋划项目1项，总投资0.5亿元。）</v>
      </c>
      <c r="B508" s="696"/>
      <c r="C508" s="696"/>
      <c r="D508" s="696"/>
      <c r="E508" s="696"/>
      <c r="F508" s="696"/>
      <c r="G508" s="696"/>
      <c r="H508" s="696"/>
      <c r="I508" s="696"/>
      <c r="J508" s="696"/>
    </row>
    <row r="509" s="560" customFormat="1" spans="1:10">
      <c r="A509" s="696" t="str">
        <f>项目库统计汇总表0!A14</f>
        <v>1、供水（合计项目27项，总投资139.69亿元；其中新建项目17项，总投资34.52亿元；续建项目9项，总投资104.67亿元；谋划项目1项，总投资0.5亿元。）</v>
      </c>
      <c r="B509" s="696"/>
      <c r="C509" s="696"/>
      <c r="D509" s="696"/>
      <c r="E509" s="696"/>
      <c r="F509" s="696"/>
      <c r="G509" s="696"/>
      <c r="H509" s="696"/>
      <c r="I509" s="696"/>
      <c r="J509" s="696"/>
    </row>
    <row r="510" s="560" customFormat="1" ht="54" spans="1:10">
      <c r="A510" s="698" t="s">
        <v>1727</v>
      </c>
      <c r="B510" s="698">
        <f>B507+1</f>
        <v>501</v>
      </c>
      <c r="C510" s="698" t="s">
        <v>1728</v>
      </c>
      <c r="D510" s="699" t="s">
        <v>1729</v>
      </c>
      <c r="E510" s="700" t="s">
        <v>85</v>
      </c>
      <c r="F510" s="700">
        <v>962861</v>
      </c>
      <c r="G510" s="700">
        <v>2019</v>
      </c>
      <c r="H510" s="700">
        <v>2025</v>
      </c>
      <c r="I510" s="698" t="s">
        <v>1730</v>
      </c>
      <c r="J510" s="700" t="s">
        <v>23</v>
      </c>
    </row>
    <row r="511" s="560" customFormat="1" ht="40.5" spans="1:10">
      <c r="A511" s="698"/>
      <c r="B511" s="698">
        <f t="shared" ref="B511:B536" si="13">B510+1</f>
        <v>502</v>
      </c>
      <c r="C511" s="698" t="s">
        <v>1733</v>
      </c>
      <c r="D511" s="744" t="s">
        <v>1734</v>
      </c>
      <c r="E511" s="700" t="s">
        <v>85</v>
      </c>
      <c r="F511" s="700">
        <v>15000</v>
      </c>
      <c r="G511" s="700">
        <v>2018</v>
      </c>
      <c r="H511" s="700">
        <v>2021</v>
      </c>
      <c r="I511" s="698" t="s">
        <v>1730</v>
      </c>
      <c r="J511" s="700" t="s">
        <v>23</v>
      </c>
    </row>
    <row r="512" s="560" customFormat="1" ht="40.5" spans="1:10">
      <c r="A512" s="698"/>
      <c r="B512" s="698">
        <f t="shared" si="13"/>
        <v>503</v>
      </c>
      <c r="C512" s="698" t="s">
        <v>1736</v>
      </c>
      <c r="D512" s="699" t="s">
        <v>1737</v>
      </c>
      <c r="E512" s="700" t="s">
        <v>85</v>
      </c>
      <c r="F512" s="698">
        <v>2729</v>
      </c>
      <c r="G512" s="698">
        <v>2020</v>
      </c>
      <c r="H512" s="698">
        <v>2021</v>
      </c>
      <c r="I512" s="698" t="s">
        <v>1730</v>
      </c>
      <c r="J512" s="700" t="s">
        <v>23</v>
      </c>
    </row>
    <row r="513" s="560" customFormat="1" ht="54" spans="1:10">
      <c r="A513" s="698"/>
      <c r="B513" s="698">
        <f t="shared" si="13"/>
        <v>504</v>
      </c>
      <c r="C513" s="698" t="s">
        <v>1739</v>
      </c>
      <c r="D513" s="699" t="s">
        <v>1740</v>
      </c>
      <c r="E513" s="700" t="s">
        <v>10</v>
      </c>
      <c r="F513" s="698">
        <v>6500</v>
      </c>
      <c r="G513" s="698">
        <v>2021</v>
      </c>
      <c r="H513" s="698">
        <v>2023</v>
      </c>
      <c r="I513" s="698" t="s">
        <v>1730</v>
      </c>
      <c r="J513" s="700" t="s">
        <v>23</v>
      </c>
    </row>
    <row r="514" s="560" customFormat="1" ht="40.5" spans="1:10">
      <c r="A514" s="698"/>
      <c r="B514" s="698">
        <f t="shared" si="13"/>
        <v>505</v>
      </c>
      <c r="C514" s="698" t="s">
        <v>1741</v>
      </c>
      <c r="D514" s="699" t="s">
        <v>1742</v>
      </c>
      <c r="E514" s="700" t="s">
        <v>10</v>
      </c>
      <c r="F514" s="698">
        <v>45000</v>
      </c>
      <c r="G514" s="698">
        <v>2023</v>
      </c>
      <c r="H514" s="698">
        <v>2025</v>
      </c>
      <c r="I514" s="698" t="s">
        <v>1616</v>
      </c>
      <c r="J514" s="700" t="s">
        <v>23</v>
      </c>
    </row>
    <row r="515" s="560" customFormat="1" ht="40.5" spans="1:10">
      <c r="A515" s="698"/>
      <c r="B515" s="698">
        <f t="shared" si="13"/>
        <v>506</v>
      </c>
      <c r="C515" s="698" t="s">
        <v>1745</v>
      </c>
      <c r="D515" s="699" t="s">
        <v>1746</v>
      </c>
      <c r="E515" s="700" t="s">
        <v>85</v>
      </c>
      <c r="F515" s="700">
        <v>52628</v>
      </c>
      <c r="G515" s="700">
        <v>2019</v>
      </c>
      <c r="H515" s="700">
        <v>2023</v>
      </c>
      <c r="I515" s="698" t="s">
        <v>1082</v>
      </c>
      <c r="J515" s="700" t="s">
        <v>273</v>
      </c>
    </row>
    <row r="516" s="560" customFormat="1" ht="27" spans="1:10">
      <c r="A516" s="698"/>
      <c r="B516" s="698">
        <f t="shared" si="13"/>
        <v>507</v>
      </c>
      <c r="C516" s="698" t="s">
        <v>1748</v>
      </c>
      <c r="D516" s="699" t="s">
        <v>1749</v>
      </c>
      <c r="E516" s="700" t="s">
        <v>10</v>
      </c>
      <c r="F516" s="700">
        <v>25500</v>
      </c>
      <c r="G516" s="698">
        <v>2021</v>
      </c>
      <c r="H516" s="698">
        <v>2025</v>
      </c>
      <c r="I516" s="700" t="s">
        <v>278</v>
      </c>
      <c r="J516" s="700" t="s">
        <v>278</v>
      </c>
    </row>
    <row r="517" s="560" customFormat="1" ht="27" spans="1:10">
      <c r="A517" s="698"/>
      <c r="B517" s="698">
        <f t="shared" si="13"/>
        <v>508</v>
      </c>
      <c r="C517" s="698" t="s">
        <v>1751</v>
      </c>
      <c r="D517" s="699" t="s">
        <v>1752</v>
      </c>
      <c r="E517" s="700" t="s">
        <v>10</v>
      </c>
      <c r="F517" s="700">
        <v>2441</v>
      </c>
      <c r="G517" s="698" t="s">
        <v>21</v>
      </c>
      <c r="H517" s="698" t="s">
        <v>21</v>
      </c>
      <c r="I517" s="700" t="s">
        <v>248</v>
      </c>
      <c r="J517" s="700" t="s">
        <v>248</v>
      </c>
    </row>
    <row r="518" s="560" customFormat="1" ht="54" spans="1:10">
      <c r="A518" s="698"/>
      <c r="B518" s="698">
        <f t="shared" si="13"/>
        <v>509</v>
      </c>
      <c r="C518" s="698" t="s">
        <v>1754</v>
      </c>
      <c r="D518" s="699" t="s">
        <v>1755</v>
      </c>
      <c r="E518" s="700" t="s">
        <v>1756</v>
      </c>
      <c r="F518" s="700">
        <v>12438.8</v>
      </c>
      <c r="G518" s="698" t="s">
        <v>21</v>
      </c>
      <c r="H518" s="698" t="s">
        <v>21</v>
      </c>
      <c r="I518" s="700" t="s">
        <v>24</v>
      </c>
      <c r="J518" s="700" t="str">
        <f>I518</f>
        <v>泉港区</v>
      </c>
    </row>
    <row r="519" s="560" customFormat="1" ht="67.5" spans="1:10">
      <c r="A519" s="698"/>
      <c r="B519" s="698">
        <f t="shared" si="13"/>
        <v>510</v>
      </c>
      <c r="C519" s="709" t="s">
        <v>1757</v>
      </c>
      <c r="D519" s="703" t="s">
        <v>1758</v>
      </c>
      <c r="E519" s="709" t="s">
        <v>85</v>
      </c>
      <c r="F519" s="705">
        <v>8000</v>
      </c>
      <c r="G519" s="705">
        <v>2020</v>
      </c>
      <c r="H519" s="709">
        <v>2023</v>
      </c>
      <c r="I519" s="709" t="s">
        <v>37</v>
      </c>
      <c r="J519" s="698" t="s">
        <v>38</v>
      </c>
    </row>
    <row r="520" s="560" customFormat="1" ht="42" customHeight="1" spans="1:12">
      <c r="A520" s="698" t="s">
        <v>1079</v>
      </c>
      <c r="B520" s="698">
        <f t="shared" si="13"/>
        <v>511</v>
      </c>
      <c r="C520" s="738" t="s">
        <v>1850</v>
      </c>
      <c r="D520" s="699" t="s">
        <v>1081</v>
      </c>
      <c r="E520" s="700" t="s">
        <v>10</v>
      </c>
      <c r="F520" s="706">
        <v>120000</v>
      </c>
      <c r="G520" s="709" t="s">
        <v>21</v>
      </c>
      <c r="H520" s="709" t="s">
        <v>21</v>
      </c>
      <c r="I520" s="698" t="s">
        <v>277</v>
      </c>
      <c r="J520" s="700" t="s">
        <v>278</v>
      </c>
      <c r="K520" s="560" t="s">
        <v>1845</v>
      </c>
      <c r="L520" s="560" t="s">
        <v>1851</v>
      </c>
    </row>
    <row r="521" s="560" customFormat="1" ht="27" spans="1:10">
      <c r="A521" s="698"/>
      <c r="B521" s="698">
        <f t="shared" si="13"/>
        <v>512</v>
      </c>
      <c r="C521" s="698" t="s">
        <v>1084</v>
      </c>
      <c r="D521" s="699" t="s">
        <v>1085</v>
      </c>
      <c r="E521" s="700" t="s">
        <v>10</v>
      </c>
      <c r="F521" s="706">
        <v>67350</v>
      </c>
      <c r="G521" s="698">
        <v>2021</v>
      </c>
      <c r="H521" s="698">
        <v>2025</v>
      </c>
      <c r="I521" s="698" t="s">
        <v>553</v>
      </c>
      <c r="J521" s="700" t="s">
        <v>23</v>
      </c>
    </row>
    <row r="522" s="560" customFormat="1" ht="39" customHeight="1" spans="1:10">
      <c r="A522" s="698"/>
      <c r="B522" s="698">
        <f t="shared" si="13"/>
        <v>513</v>
      </c>
      <c r="C522" s="698" t="s">
        <v>1759</v>
      </c>
      <c r="D522" s="699" t="s">
        <v>1760</v>
      </c>
      <c r="E522" s="698" t="s">
        <v>10</v>
      </c>
      <c r="F522" s="705">
        <v>1000</v>
      </c>
      <c r="G522" s="769">
        <v>2021</v>
      </c>
      <c r="H522" s="698">
        <v>2021</v>
      </c>
      <c r="I522" s="717" t="s">
        <v>37</v>
      </c>
      <c r="J522" s="698" t="s">
        <v>38</v>
      </c>
    </row>
    <row r="523" s="560" customFormat="1" ht="54" customHeight="1" spans="1:10">
      <c r="A523" s="698"/>
      <c r="B523" s="698">
        <f t="shared" si="13"/>
        <v>514</v>
      </c>
      <c r="C523" s="698" t="s">
        <v>1761</v>
      </c>
      <c r="D523" s="699" t="s">
        <v>1762</v>
      </c>
      <c r="E523" s="700" t="s">
        <v>10</v>
      </c>
      <c r="F523" s="698">
        <v>58000</v>
      </c>
      <c r="G523" s="698">
        <v>2021</v>
      </c>
      <c r="H523" s="698" t="s">
        <v>21</v>
      </c>
      <c r="I523" s="698" t="s">
        <v>219</v>
      </c>
      <c r="J523" s="700" t="s">
        <v>110</v>
      </c>
    </row>
    <row r="524" s="560" customFormat="1" ht="54" customHeight="1" spans="1:10">
      <c r="A524" s="698"/>
      <c r="B524" s="698">
        <f t="shared" si="13"/>
        <v>515</v>
      </c>
      <c r="C524" s="698" t="s">
        <v>1763</v>
      </c>
      <c r="D524" s="699" t="s">
        <v>1764</v>
      </c>
      <c r="E524" s="700" t="s">
        <v>85</v>
      </c>
      <c r="F524" s="705">
        <v>2000</v>
      </c>
      <c r="G524" s="705">
        <v>2015</v>
      </c>
      <c r="H524" s="698">
        <v>2022</v>
      </c>
      <c r="I524" s="780" t="s">
        <v>149</v>
      </c>
      <c r="J524" s="698" t="s">
        <v>34</v>
      </c>
    </row>
    <row r="525" s="560" customFormat="1" ht="27" spans="1:12">
      <c r="A525" s="698"/>
      <c r="B525" s="698">
        <f t="shared" si="13"/>
        <v>516</v>
      </c>
      <c r="C525" s="698" t="s">
        <v>1765</v>
      </c>
      <c r="D525" s="699" t="s">
        <v>1766</v>
      </c>
      <c r="E525" s="700" t="s">
        <v>10</v>
      </c>
      <c r="F525" s="698" t="s">
        <v>21</v>
      </c>
      <c r="G525" s="698">
        <v>2021</v>
      </c>
      <c r="H525" s="698" t="s">
        <v>21</v>
      </c>
      <c r="I525" s="738" t="s">
        <v>262</v>
      </c>
      <c r="J525" s="700" t="s">
        <v>264</v>
      </c>
      <c r="K525" s="560" t="s">
        <v>1845</v>
      </c>
      <c r="L525" s="560" t="s">
        <v>1731</v>
      </c>
    </row>
    <row r="526" s="560" customFormat="1" ht="30.75" customHeight="1" spans="1:12">
      <c r="A526" s="698" t="s">
        <v>930</v>
      </c>
      <c r="B526" s="698">
        <f t="shared" si="13"/>
        <v>517</v>
      </c>
      <c r="C526" s="698" t="s">
        <v>1086</v>
      </c>
      <c r="D526" s="699" t="s">
        <v>1768</v>
      </c>
      <c r="E526" s="700" t="s">
        <v>85</v>
      </c>
      <c r="F526" s="706" t="s">
        <v>21</v>
      </c>
      <c r="G526" s="698">
        <v>2021</v>
      </c>
      <c r="H526" s="698">
        <v>2025</v>
      </c>
      <c r="I526" s="738" t="s">
        <v>1852</v>
      </c>
      <c r="J526" s="700" t="s">
        <v>23</v>
      </c>
      <c r="K526" s="560" t="s">
        <v>1845</v>
      </c>
      <c r="L526" s="560" t="s">
        <v>1846</v>
      </c>
    </row>
    <row r="527" s="560" customFormat="1" ht="67.5" spans="1:10">
      <c r="A527" s="698"/>
      <c r="B527" s="698">
        <f t="shared" si="13"/>
        <v>518</v>
      </c>
      <c r="C527" s="698" t="s">
        <v>1769</v>
      </c>
      <c r="D527" s="699" t="s">
        <v>1770</v>
      </c>
      <c r="E527" s="700" t="s">
        <v>10</v>
      </c>
      <c r="F527" s="698">
        <v>1721</v>
      </c>
      <c r="G527" s="698">
        <v>2021</v>
      </c>
      <c r="H527" s="698">
        <v>2021</v>
      </c>
      <c r="I527" s="698" t="s">
        <v>243</v>
      </c>
      <c r="J527" s="698" t="s">
        <v>54</v>
      </c>
    </row>
    <row r="528" s="560" customFormat="1" ht="40.5" spans="1:10">
      <c r="A528" s="698"/>
      <c r="B528" s="698">
        <f t="shared" si="13"/>
        <v>519</v>
      </c>
      <c r="C528" s="698" t="s">
        <v>1771</v>
      </c>
      <c r="D528" s="699" t="s">
        <v>1772</v>
      </c>
      <c r="E528" s="700" t="s">
        <v>85</v>
      </c>
      <c r="F528" s="700">
        <v>2000</v>
      </c>
      <c r="G528" s="700"/>
      <c r="H528" s="700"/>
      <c r="I528" s="700" t="s">
        <v>1616</v>
      </c>
      <c r="J528" s="700" t="s">
        <v>23</v>
      </c>
    </row>
    <row r="529" s="560" customFormat="1" ht="27" spans="1:10">
      <c r="A529" s="698"/>
      <c r="B529" s="698">
        <f t="shared" si="13"/>
        <v>520</v>
      </c>
      <c r="C529" s="698" t="s">
        <v>1773</v>
      </c>
      <c r="D529" s="699" t="s">
        <v>1774</v>
      </c>
      <c r="E529" s="700" t="s">
        <v>11</v>
      </c>
      <c r="F529" s="700">
        <v>5000</v>
      </c>
      <c r="G529" s="700"/>
      <c r="H529" s="700"/>
      <c r="I529" s="700" t="s">
        <v>1616</v>
      </c>
      <c r="J529" s="700" t="s">
        <v>23</v>
      </c>
    </row>
    <row r="530" s="560" customFormat="1" ht="40.5" spans="1:10">
      <c r="A530" s="698"/>
      <c r="B530" s="698">
        <f t="shared" si="13"/>
        <v>521</v>
      </c>
      <c r="C530" s="709" t="s">
        <v>1775</v>
      </c>
      <c r="D530" s="699" t="s">
        <v>1776</v>
      </c>
      <c r="E530" s="698" t="s">
        <v>10</v>
      </c>
      <c r="F530" s="705">
        <v>790</v>
      </c>
      <c r="G530" s="705">
        <v>2021</v>
      </c>
      <c r="H530" s="698">
        <v>2021</v>
      </c>
      <c r="I530" s="700" t="s">
        <v>247</v>
      </c>
      <c r="J530" s="700" t="s">
        <v>248</v>
      </c>
    </row>
    <row r="531" s="560" customFormat="1" ht="27" spans="1:10">
      <c r="A531" s="698"/>
      <c r="B531" s="698">
        <f t="shared" si="13"/>
        <v>522</v>
      </c>
      <c r="C531" s="698" t="s">
        <v>1777</v>
      </c>
      <c r="D531" s="699" t="s">
        <v>1778</v>
      </c>
      <c r="E531" s="698" t="s">
        <v>85</v>
      </c>
      <c r="F531" s="705">
        <v>1500</v>
      </c>
      <c r="G531" s="705">
        <v>2018</v>
      </c>
      <c r="H531" s="698">
        <v>2022</v>
      </c>
      <c r="I531" s="700" t="s">
        <v>272</v>
      </c>
      <c r="J531" s="700" t="s">
        <v>273</v>
      </c>
    </row>
    <row r="532" s="560" customFormat="1" spans="1:12">
      <c r="A532" s="698"/>
      <c r="B532" s="698">
        <f t="shared" si="13"/>
        <v>523</v>
      </c>
      <c r="C532" s="698" t="s">
        <v>1779</v>
      </c>
      <c r="D532" s="699" t="s">
        <v>1780</v>
      </c>
      <c r="E532" s="698" t="s">
        <v>10</v>
      </c>
      <c r="F532" s="705">
        <v>4000</v>
      </c>
      <c r="G532" s="705">
        <v>2021</v>
      </c>
      <c r="H532" s="698">
        <v>2025</v>
      </c>
      <c r="I532" s="700" t="s">
        <v>277</v>
      </c>
      <c r="J532" s="700" t="s">
        <v>278</v>
      </c>
      <c r="K532" s="560" t="s">
        <v>1845</v>
      </c>
      <c r="L532" s="560" t="s">
        <v>278</v>
      </c>
    </row>
    <row r="533" s="560" customFormat="1" ht="27" spans="1:12">
      <c r="A533" s="698"/>
      <c r="B533" s="698">
        <f t="shared" si="13"/>
        <v>524</v>
      </c>
      <c r="C533" s="709" t="s">
        <v>1781</v>
      </c>
      <c r="D533" s="699" t="s">
        <v>1782</v>
      </c>
      <c r="E533" s="698" t="s">
        <v>10</v>
      </c>
      <c r="F533" s="705">
        <v>500</v>
      </c>
      <c r="G533" s="705">
        <v>2021</v>
      </c>
      <c r="H533" s="698">
        <v>2021</v>
      </c>
      <c r="I533" s="451" t="s">
        <v>262</v>
      </c>
      <c r="J533" s="700" t="s">
        <v>23</v>
      </c>
      <c r="K533" s="560" t="s">
        <v>1845</v>
      </c>
      <c r="L533" s="560" t="s">
        <v>1846</v>
      </c>
    </row>
    <row r="534" s="560" customFormat="1" ht="27" spans="1:10">
      <c r="A534" s="698" t="s">
        <v>1783</v>
      </c>
      <c r="B534" s="698">
        <f t="shared" si="13"/>
        <v>525</v>
      </c>
      <c r="C534" s="698" t="s">
        <v>1784</v>
      </c>
      <c r="D534" s="699" t="s">
        <v>1785</v>
      </c>
      <c r="E534" s="700" t="s">
        <v>10</v>
      </c>
      <c r="F534" s="698" t="s">
        <v>21</v>
      </c>
      <c r="G534" s="705">
        <v>2021</v>
      </c>
      <c r="H534" s="698" t="s">
        <v>21</v>
      </c>
      <c r="I534" s="698" t="s">
        <v>1570</v>
      </c>
      <c r="J534" s="700" t="s">
        <v>248</v>
      </c>
    </row>
    <row r="535" s="560" customFormat="1" ht="54" spans="1:10">
      <c r="A535" s="698"/>
      <c r="B535" s="698">
        <f t="shared" si="13"/>
        <v>526</v>
      </c>
      <c r="C535" s="698" t="s">
        <v>1787</v>
      </c>
      <c r="D535" s="699" t="s">
        <v>1788</v>
      </c>
      <c r="E535" s="700" t="s">
        <v>10</v>
      </c>
      <c r="F535" s="698" t="s">
        <v>21</v>
      </c>
      <c r="G535" s="705">
        <v>2020</v>
      </c>
      <c r="H535" s="698" t="s">
        <v>21</v>
      </c>
      <c r="I535" s="698" t="s">
        <v>1573</v>
      </c>
      <c r="J535" s="700" t="s">
        <v>273</v>
      </c>
    </row>
    <row r="536" s="560" customFormat="1" ht="54" spans="1:10">
      <c r="A536" s="698"/>
      <c r="B536" s="698">
        <f t="shared" si="13"/>
        <v>527</v>
      </c>
      <c r="C536" s="698" t="s">
        <v>1789</v>
      </c>
      <c r="D536" s="699" t="s">
        <v>1790</v>
      </c>
      <c r="E536" s="700" t="s">
        <v>10</v>
      </c>
      <c r="F536" s="698" t="s">
        <v>21</v>
      </c>
      <c r="G536" s="698" t="s">
        <v>21</v>
      </c>
      <c r="H536" s="698" t="s">
        <v>21</v>
      </c>
      <c r="I536" s="698" t="s">
        <v>1567</v>
      </c>
      <c r="J536" s="700" t="s">
        <v>38</v>
      </c>
    </row>
    <row r="537" s="560" customFormat="1" spans="1:10">
      <c r="A537" s="696" t="s">
        <v>1791</v>
      </c>
      <c r="B537" s="696"/>
      <c r="C537" s="696"/>
      <c r="D537" s="696"/>
      <c r="E537" s="696"/>
      <c r="F537" s="696"/>
      <c r="G537" s="696"/>
      <c r="H537" s="696"/>
      <c r="I537" s="696"/>
      <c r="J537" s="696"/>
    </row>
    <row r="538" s="560" customFormat="1" ht="67.5" spans="1:10">
      <c r="A538" s="698" t="s">
        <v>1089</v>
      </c>
      <c r="B538" s="698">
        <f>B536+1</f>
        <v>528</v>
      </c>
      <c r="C538" s="702" t="s">
        <v>1090</v>
      </c>
      <c r="D538" s="731" t="s">
        <v>1091</v>
      </c>
      <c r="E538" s="698" t="s">
        <v>10</v>
      </c>
      <c r="F538" s="702">
        <v>600000</v>
      </c>
      <c r="G538" s="700" t="s">
        <v>21</v>
      </c>
      <c r="H538" s="701" t="s">
        <v>21</v>
      </c>
      <c r="I538" s="702" t="s">
        <v>1092</v>
      </c>
      <c r="J538" s="701" t="s">
        <v>21</v>
      </c>
    </row>
    <row r="539" s="560" customFormat="1" ht="54" spans="1:12">
      <c r="A539" s="698"/>
      <c r="B539" s="698">
        <f t="shared" ref="B539:B561" si="14">B538+1</f>
        <v>529</v>
      </c>
      <c r="C539" s="698" t="s">
        <v>1094</v>
      </c>
      <c r="D539" s="731" t="s">
        <v>1095</v>
      </c>
      <c r="E539" s="698" t="s">
        <v>85</v>
      </c>
      <c r="F539" s="706">
        <v>113500</v>
      </c>
      <c r="G539" s="729">
        <v>2020.01</v>
      </c>
      <c r="H539" s="729">
        <v>2027.12</v>
      </c>
      <c r="I539" s="451" t="s">
        <v>1092</v>
      </c>
      <c r="J539" s="700" t="s">
        <v>23</v>
      </c>
      <c r="K539" s="560" t="s">
        <v>1845</v>
      </c>
      <c r="L539" s="560" t="s">
        <v>1846</v>
      </c>
    </row>
    <row r="540" s="560" customFormat="1" ht="27" spans="1:10">
      <c r="A540" s="698"/>
      <c r="B540" s="698">
        <f t="shared" si="14"/>
        <v>530</v>
      </c>
      <c r="C540" s="698" t="s">
        <v>1097</v>
      </c>
      <c r="D540" s="699" t="s">
        <v>1098</v>
      </c>
      <c r="E540" s="698" t="s">
        <v>10</v>
      </c>
      <c r="F540" s="698">
        <v>10000</v>
      </c>
      <c r="G540" s="698" t="s">
        <v>21</v>
      </c>
      <c r="H540" s="698" t="s">
        <v>21</v>
      </c>
      <c r="I540" s="698" t="s">
        <v>1092</v>
      </c>
      <c r="J540" s="698" t="s">
        <v>54</v>
      </c>
    </row>
    <row r="541" s="560" customFormat="1" spans="1:10">
      <c r="A541" s="696" t="str">
        <f>项目库统计汇总表0!A16</f>
        <v>3、排水防涝（合计项目21项，总投资35.77亿元；其中新建项目12项，总投资21.71亿元；续建项目9项，总投资14.05亿元。）</v>
      </c>
      <c r="B541" s="696"/>
      <c r="C541" s="696"/>
      <c r="D541" s="696"/>
      <c r="E541" s="696"/>
      <c r="F541" s="696"/>
      <c r="G541" s="696"/>
      <c r="H541" s="696"/>
      <c r="I541" s="696"/>
      <c r="J541" s="696"/>
    </row>
    <row r="542" s="560" customFormat="1" ht="24" customHeight="1" spans="1:10">
      <c r="A542" s="698" t="s">
        <v>1100</v>
      </c>
      <c r="B542" s="698">
        <f>B540+1</f>
        <v>531</v>
      </c>
      <c r="C542" s="698" t="s">
        <v>1103</v>
      </c>
      <c r="D542" s="699" t="s">
        <v>1104</v>
      </c>
      <c r="E542" s="700" t="s">
        <v>10</v>
      </c>
      <c r="F542" s="706">
        <v>42000</v>
      </c>
      <c r="G542" s="698">
        <v>2022</v>
      </c>
      <c r="H542" s="729" t="s">
        <v>1105</v>
      </c>
      <c r="I542" s="715" t="s">
        <v>133</v>
      </c>
      <c r="J542" s="700" t="s">
        <v>59</v>
      </c>
    </row>
    <row r="543" s="560" customFormat="1" ht="27" spans="1:10">
      <c r="A543" s="698"/>
      <c r="B543" s="698">
        <f t="shared" ref="B543:B561" si="15">B542+1</f>
        <v>532</v>
      </c>
      <c r="C543" s="698" t="s">
        <v>1106</v>
      </c>
      <c r="D543" s="699" t="s">
        <v>1107</v>
      </c>
      <c r="E543" s="700" t="s">
        <v>10</v>
      </c>
      <c r="F543" s="706">
        <v>9484</v>
      </c>
      <c r="G543" s="698">
        <v>2022.6</v>
      </c>
      <c r="H543" s="729" t="s">
        <v>1108</v>
      </c>
      <c r="I543" s="698" t="s">
        <v>1109</v>
      </c>
      <c r="J543" s="700" t="s">
        <v>23</v>
      </c>
    </row>
    <row r="544" s="560" customFormat="1" ht="40.5" spans="1:12">
      <c r="A544" s="698"/>
      <c r="B544" s="698">
        <f t="shared" si="15"/>
        <v>533</v>
      </c>
      <c r="C544" s="568" t="s">
        <v>1111</v>
      </c>
      <c r="D544" s="569" t="s">
        <v>1112</v>
      </c>
      <c r="E544" s="570" t="s">
        <v>85</v>
      </c>
      <c r="F544" s="654">
        <v>7510</v>
      </c>
      <c r="G544" s="605" t="s">
        <v>350</v>
      </c>
      <c r="H544" s="605">
        <v>2022.6</v>
      </c>
      <c r="I544" s="588" t="s">
        <v>46</v>
      </c>
      <c r="J544" s="570" t="s">
        <v>47</v>
      </c>
      <c r="K544" s="560" t="s">
        <v>1845</v>
      </c>
      <c r="L544" s="560" t="s">
        <v>1241</v>
      </c>
    </row>
    <row r="545" s="560" customFormat="1" ht="54" spans="1:12">
      <c r="A545" s="698"/>
      <c r="B545" s="698">
        <f t="shared" si="15"/>
        <v>534</v>
      </c>
      <c r="C545" s="698" t="s">
        <v>1114</v>
      </c>
      <c r="D545" s="699" t="s">
        <v>1115</v>
      </c>
      <c r="E545" s="700" t="s">
        <v>10</v>
      </c>
      <c r="F545" s="707">
        <v>13000</v>
      </c>
      <c r="G545" s="698">
        <v>2021.4</v>
      </c>
      <c r="H545" s="698">
        <v>2022.4</v>
      </c>
      <c r="I545" s="781" t="s">
        <v>311</v>
      </c>
      <c r="J545" s="700" t="s">
        <v>59</v>
      </c>
      <c r="K545" s="560" t="s">
        <v>1845</v>
      </c>
      <c r="L545" s="560" t="s">
        <v>1616</v>
      </c>
    </row>
    <row r="546" s="558" customFormat="1" ht="54" spans="1:12">
      <c r="A546" s="698"/>
      <c r="B546" s="698">
        <f t="shared" si="15"/>
        <v>535</v>
      </c>
      <c r="C546" s="698" t="s">
        <v>1116</v>
      </c>
      <c r="D546" s="699" t="s">
        <v>1117</v>
      </c>
      <c r="E546" s="700" t="s">
        <v>85</v>
      </c>
      <c r="F546" s="707">
        <v>4842</v>
      </c>
      <c r="G546" s="721" t="s">
        <v>350</v>
      </c>
      <c r="H546" s="709">
        <v>2022.3</v>
      </c>
      <c r="I546" s="715" t="s">
        <v>46</v>
      </c>
      <c r="J546" s="700" t="s">
        <v>47</v>
      </c>
      <c r="L546" s="560"/>
    </row>
    <row r="547" s="560" customFormat="1" ht="27" spans="1:10">
      <c r="A547" s="698"/>
      <c r="B547" s="698">
        <f t="shared" si="15"/>
        <v>536</v>
      </c>
      <c r="C547" s="698" t="s">
        <v>1118</v>
      </c>
      <c r="D547" s="699" t="s">
        <v>1119</v>
      </c>
      <c r="E547" s="700" t="s">
        <v>85</v>
      </c>
      <c r="F547" s="698">
        <v>17000</v>
      </c>
      <c r="G547" s="698">
        <v>2020.12</v>
      </c>
      <c r="H547" s="698" t="s">
        <v>268</v>
      </c>
      <c r="I547" s="698" t="s">
        <v>219</v>
      </c>
      <c r="J547" s="700" t="s">
        <v>110</v>
      </c>
    </row>
    <row r="548" s="558" customFormat="1" ht="27" spans="1:10">
      <c r="A548" s="698"/>
      <c r="B548" s="698">
        <f t="shared" si="15"/>
        <v>537</v>
      </c>
      <c r="C548" s="698" t="s">
        <v>1120</v>
      </c>
      <c r="D548" s="699" t="s">
        <v>1121</v>
      </c>
      <c r="E548" s="700" t="s">
        <v>10</v>
      </c>
      <c r="F548" s="698">
        <v>6000</v>
      </c>
      <c r="G548" s="698">
        <v>2022.3</v>
      </c>
      <c r="H548" s="698">
        <v>2025.6</v>
      </c>
      <c r="I548" s="698" t="s">
        <v>219</v>
      </c>
      <c r="J548" s="700" t="s">
        <v>110</v>
      </c>
    </row>
    <row r="549" s="560" customFormat="1" ht="27" spans="1:10">
      <c r="A549" s="698"/>
      <c r="B549" s="698">
        <f t="shared" si="15"/>
        <v>538</v>
      </c>
      <c r="C549" s="698" t="s">
        <v>1123</v>
      </c>
      <c r="D549" s="699" t="s">
        <v>1124</v>
      </c>
      <c r="E549" s="700" t="s">
        <v>10</v>
      </c>
      <c r="F549" s="698">
        <v>500</v>
      </c>
      <c r="G549" s="698">
        <v>2021.2</v>
      </c>
      <c r="H549" s="698">
        <v>2022.12</v>
      </c>
      <c r="I549" s="698" t="s">
        <v>219</v>
      </c>
      <c r="J549" s="700" t="s">
        <v>110</v>
      </c>
    </row>
    <row r="550" s="560" customFormat="1" ht="40.5" spans="1:12">
      <c r="A550" s="698"/>
      <c r="B550" s="698">
        <f t="shared" si="15"/>
        <v>539</v>
      </c>
      <c r="C550" s="612" t="s">
        <v>1125</v>
      </c>
      <c r="D550" s="655" t="s">
        <v>1126</v>
      </c>
      <c r="E550" s="570" t="s">
        <v>85</v>
      </c>
      <c r="F550" s="770">
        <v>34365.88</v>
      </c>
      <c r="G550" s="612">
        <v>2020.6</v>
      </c>
      <c r="H550" s="656" t="s">
        <v>1127</v>
      </c>
      <c r="I550" s="568" t="s">
        <v>149</v>
      </c>
      <c r="J550" s="570" t="s">
        <v>34</v>
      </c>
      <c r="K550" s="560" t="s">
        <v>1845</v>
      </c>
      <c r="L550" s="560" t="s">
        <v>34</v>
      </c>
    </row>
    <row r="551" s="558" customFormat="1" ht="27" spans="1:10">
      <c r="A551" s="698"/>
      <c r="B551" s="698">
        <f t="shared" si="15"/>
        <v>540</v>
      </c>
      <c r="C551" s="737" t="s">
        <v>1128</v>
      </c>
      <c r="D551" s="771" t="s">
        <v>1795</v>
      </c>
      <c r="E551" s="700" t="s">
        <v>10</v>
      </c>
      <c r="F551" s="707">
        <v>100000</v>
      </c>
      <c r="G551" s="737">
        <v>2021</v>
      </c>
      <c r="H551" s="772" t="s">
        <v>99</v>
      </c>
      <c r="I551" s="698" t="s">
        <v>1129</v>
      </c>
      <c r="J551" s="700" t="s">
        <v>23</v>
      </c>
    </row>
    <row r="552" s="560" customFormat="1" spans="1:10">
      <c r="A552" s="698"/>
      <c r="B552" s="698">
        <f t="shared" si="15"/>
        <v>541</v>
      </c>
      <c r="C552" s="729" t="s">
        <v>1797</v>
      </c>
      <c r="D552" s="759" t="s">
        <v>1151</v>
      </c>
      <c r="E552" s="698" t="s">
        <v>10</v>
      </c>
      <c r="F552" s="706">
        <v>25000</v>
      </c>
      <c r="G552" s="709" t="s">
        <v>1152</v>
      </c>
      <c r="H552" s="709" t="s">
        <v>212</v>
      </c>
      <c r="I552" s="698" t="s">
        <v>247</v>
      </c>
      <c r="J552" s="700" t="s">
        <v>248</v>
      </c>
    </row>
    <row r="553" s="558" customFormat="1" ht="40.5" spans="1:10">
      <c r="A553" s="698"/>
      <c r="B553" s="698">
        <f t="shared" si="15"/>
        <v>542</v>
      </c>
      <c r="C553" s="737" t="s">
        <v>1798</v>
      </c>
      <c r="D553" s="771" t="s">
        <v>1799</v>
      </c>
      <c r="E553" s="698" t="s">
        <v>10</v>
      </c>
      <c r="F553" s="705">
        <v>1592</v>
      </c>
      <c r="G553" s="705">
        <v>2021</v>
      </c>
      <c r="H553" s="698">
        <v>2021</v>
      </c>
      <c r="I553" s="698" t="s">
        <v>595</v>
      </c>
      <c r="J553" s="698" t="s">
        <v>47</v>
      </c>
    </row>
    <row r="554" s="558" customFormat="1" ht="40.5" spans="1:12">
      <c r="A554" s="698"/>
      <c r="B554" s="698">
        <f t="shared" si="15"/>
        <v>543</v>
      </c>
      <c r="C554" s="737" t="s">
        <v>1800</v>
      </c>
      <c r="D554" s="771" t="s">
        <v>1801</v>
      </c>
      <c r="E554" s="698" t="s">
        <v>85</v>
      </c>
      <c r="F554" s="705">
        <v>500</v>
      </c>
      <c r="G554" s="705">
        <v>2020</v>
      </c>
      <c r="H554" s="698">
        <v>2021</v>
      </c>
      <c r="I554" s="698" t="s">
        <v>595</v>
      </c>
      <c r="J554" s="698" t="s">
        <v>47</v>
      </c>
      <c r="L554" s="560"/>
    </row>
    <row r="555" s="558" customFormat="1" ht="40.5" spans="1:10">
      <c r="A555" s="698"/>
      <c r="B555" s="698">
        <f t="shared" si="15"/>
        <v>544</v>
      </c>
      <c r="C555" s="737" t="s">
        <v>1130</v>
      </c>
      <c r="D555" s="771" t="s">
        <v>1802</v>
      </c>
      <c r="E555" s="700" t="s">
        <v>10</v>
      </c>
      <c r="F555" s="700">
        <v>15700</v>
      </c>
      <c r="G555" s="700">
        <v>2021</v>
      </c>
      <c r="H555" s="700">
        <v>2023</v>
      </c>
      <c r="I555" s="698" t="s">
        <v>311</v>
      </c>
      <c r="J555" s="700" t="s">
        <v>59</v>
      </c>
    </row>
    <row r="556" s="558" customFormat="1" ht="54" spans="1:12">
      <c r="A556" s="698" t="s">
        <v>1803</v>
      </c>
      <c r="B556" s="698">
        <f t="shared" si="15"/>
        <v>545</v>
      </c>
      <c r="C556" s="737" t="s">
        <v>1804</v>
      </c>
      <c r="D556" s="771" t="s">
        <v>1805</v>
      </c>
      <c r="E556" s="700" t="s">
        <v>85</v>
      </c>
      <c r="F556" s="700">
        <v>3200</v>
      </c>
      <c r="G556" s="700">
        <v>2020</v>
      </c>
      <c r="H556" s="700">
        <v>2021</v>
      </c>
      <c r="I556" s="698" t="s">
        <v>46</v>
      </c>
      <c r="J556" s="698" t="s">
        <v>47</v>
      </c>
      <c r="L556" s="560"/>
    </row>
    <row r="557" s="558" customFormat="1" ht="40.5" spans="1:10">
      <c r="A557" s="698"/>
      <c r="B557" s="698">
        <f t="shared" si="15"/>
        <v>546</v>
      </c>
      <c r="C557" s="737" t="s">
        <v>1806</v>
      </c>
      <c r="D557" s="771" t="s">
        <v>1807</v>
      </c>
      <c r="E557" s="700" t="s">
        <v>10</v>
      </c>
      <c r="F557" s="700">
        <v>1100</v>
      </c>
      <c r="G557" s="700">
        <v>2021</v>
      </c>
      <c r="H557" s="700">
        <v>2021</v>
      </c>
      <c r="I557" s="700" t="s">
        <v>595</v>
      </c>
      <c r="J557" s="700" t="s">
        <v>47</v>
      </c>
    </row>
    <row r="558" s="558" customFormat="1" ht="27" spans="1:10">
      <c r="A558" s="698"/>
      <c r="B558" s="698">
        <f t="shared" si="15"/>
        <v>547</v>
      </c>
      <c r="C558" s="737" t="s">
        <v>1808</v>
      </c>
      <c r="D558" s="771" t="s">
        <v>1809</v>
      </c>
      <c r="E558" s="700" t="s">
        <v>10</v>
      </c>
      <c r="F558" s="700">
        <v>2000</v>
      </c>
      <c r="G558" s="700">
        <v>2021</v>
      </c>
      <c r="H558" s="700">
        <v>2021</v>
      </c>
      <c r="I558" s="698" t="s">
        <v>219</v>
      </c>
      <c r="J558" s="700" t="s">
        <v>110</v>
      </c>
    </row>
    <row r="559" s="558" customFormat="1" ht="27" spans="1:12">
      <c r="A559" s="698"/>
      <c r="B559" s="698">
        <f t="shared" si="15"/>
        <v>548</v>
      </c>
      <c r="C559" s="698" t="s">
        <v>1810</v>
      </c>
      <c r="D559" s="699" t="s">
        <v>1811</v>
      </c>
      <c r="E559" s="698" t="s">
        <v>85</v>
      </c>
      <c r="F559" s="747">
        <v>16600</v>
      </c>
      <c r="G559" s="700">
        <v>2020</v>
      </c>
      <c r="H559" s="700">
        <v>2022</v>
      </c>
      <c r="I559" s="782" t="s">
        <v>1602</v>
      </c>
      <c r="J559" s="782" t="s">
        <v>121</v>
      </c>
      <c r="K559" s="558" t="s">
        <v>1845</v>
      </c>
      <c r="L559" s="560" t="s">
        <v>34</v>
      </c>
    </row>
    <row r="560" s="558" customFormat="1" ht="27" spans="1:12">
      <c r="A560" s="698"/>
      <c r="B560" s="698">
        <f t="shared" si="15"/>
        <v>549</v>
      </c>
      <c r="C560" s="698" t="s">
        <v>1813</v>
      </c>
      <c r="D560" s="699" t="s">
        <v>1814</v>
      </c>
      <c r="E560" s="698" t="s">
        <v>85</v>
      </c>
      <c r="F560" s="747">
        <v>10015</v>
      </c>
      <c r="G560" s="700">
        <v>2020</v>
      </c>
      <c r="H560" s="700">
        <v>2022</v>
      </c>
      <c r="I560" s="700" t="s">
        <v>149</v>
      </c>
      <c r="J560" s="700" t="s">
        <v>34</v>
      </c>
      <c r="L560" s="560"/>
    </row>
    <row r="561" s="558" customFormat="1" ht="40.5" spans="1:12">
      <c r="A561" s="698"/>
      <c r="B561" s="698">
        <f t="shared" si="15"/>
        <v>550</v>
      </c>
      <c r="C561" s="698" t="s">
        <v>1815</v>
      </c>
      <c r="D561" s="699" t="s">
        <v>1816</v>
      </c>
      <c r="E561" s="698" t="s">
        <v>85</v>
      </c>
      <c r="F561" s="705">
        <v>46530</v>
      </c>
      <c r="G561" s="705">
        <v>2020</v>
      </c>
      <c r="H561" s="698">
        <v>2021</v>
      </c>
      <c r="I561" s="698" t="s">
        <v>262</v>
      </c>
      <c r="J561" s="698" t="s">
        <v>264</v>
      </c>
      <c r="L561" s="560"/>
    </row>
    <row r="562" s="693" customFormat="1" spans="1:12">
      <c r="A562" s="739"/>
      <c r="B562" s="739">
        <v>552</v>
      </c>
      <c r="C562" s="773" t="s">
        <v>1130</v>
      </c>
      <c r="D562" s="774" t="s">
        <v>1817</v>
      </c>
      <c r="E562" s="775" t="s">
        <v>10</v>
      </c>
      <c r="F562" s="773" t="s">
        <v>21</v>
      </c>
      <c r="G562" s="773" t="s">
        <v>21</v>
      </c>
      <c r="H562" s="773" t="s">
        <v>21</v>
      </c>
      <c r="I562" s="775" t="s">
        <v>21</v>
      </c>
      <c r="J562" s="773" t="s">
        <v>59</v>
      </c>
      <c r="K562" s="694" t="s">
        <v>1853</v>
      </c>
      <c r="L562" s="694" t="s">
        <v>1854</v>
      </c>
    </row>
    <row r="563" s="560" customFormat="1" ht="27" spans="1:10">
      <c r="A563" s="698" t="s">
        <v>1818</v>
      </c>
      <c r="B563" s="698">
        <f>B562+1</f>
        <v>553</v>
      </c>
      <c r="C563" s="698" t="s">
        <v>1134</v>
      </c>
      <c r="D563" s="699" t="s">
        <v>1135</v>
      </c>
      <c r="E563" s="700" t="s">
        <v>10</v>
      </c>
      <c r="F563" s="698">
        <v>800</v>
      </c>
      <c r="G563" s="698">
        <v>2021.2</v>
      </c>
      <c r="H563" s="698">
        <v>2021.12</v>
      </c>
      <c r="I563" s="698" t="s">
        <v>219</v>
      </c>
      <c r="J563" s="700" t="s">
        <v>110</v>
      </c>
    </row>
    <row r="564" s="560" customFormat="1" spans="1:10">
      <c r="A564" s="696" t="str">
        <f>项目库统计汇总表0!A18</f>
        <v>五、新城建（合计项目12项，总投资22.48亿元；其中新建项目6项，总投资20.64亿元；续建项目2项，总投资0.81亿元；谋划项目4项，总投资1.03亿元。）</v>
      </c>
      <c r="B564" s="696"/>
      <c r="C564" s="696"/>
      <c r="D564" s="696"/>
      <c r="E564" s="696"/>
      <c r="F564" s="696"/>
      <c r="G564" s="696"/>
      <c r="H564" s="696"/>
      <c r="I564" s="696"/>
      <c r="J564" s="696"/>
    </row>
    <row r="565" s="560" customFormat="1" ht="34.5" customHeight="1" spans="1:12">
      <c r="A565" s="698" t="s">
        <v>1819</v>
      </c>
      <c r="B565" s="698">
        <v>554</v>
      </c>
      <c r="C565" s="698" t="s">
        <v>1138</v>
      </c>
      <c r="D565" s="699" t="s">
        <v>1139</v>
      </c>
      <c r="E565" s="698" t="s">
        <v>10</v>
      </c>
      <c r="F565" s="706">
        <v>100000</v>
      </c>
      <c r="G565" s="698">
        <v>2021</v>
      </c>
      <c r="H565" s="698">
        <v>2025</v>
      </c>
      <c r="I565" s="451" t="s">
        <v>1616</v>
      </c>
      <c r="J565" s="700" t="s">
        <v>47</v>
      </c>
      <c r="K565" s="560" t="s">
        <v>1845</v>
      </c>
      <c r="L565" s="560" t="s">
        <v>1846</v>
      </c>
    </row>
    <row r="566" s="560" customFormat="1" ht="54" spans="1:10">
      <c r="A566" s="698"/>
      <c r="B566" s="698">
        <v>555</v>
      </c>
      <c r="C566" s="698" t="s">
        <v>1820</v>
      </c>
      <c r="D566" s="698" t="s">
        <v>1821</v>
      </c>
      <c r="E566" s="698" t="s">
        <v>11</v>
      </c>
      <c r="F566" s="705">
        <v>3000</v>
      </c>
      <c r="G566" s="698" t="s">
        <v>21</v>
      </c>
      <c r="H566" s="698" t="s">
        <v>21</v>
      </c>
      <c r="I566" s="451" t="s">
        <v>133</v>
      </c>
      <c r="J566" s="700" t="s">
        <v>23</v>
      </c>
    </row>
    <row r="567" s="560" customFormat="1" ht="40.5" spans="1:10">
      <c r="A567" s="698"/>
      <c r="B567" s="698">
        <v>556</v>
      </c>
      <c r="C567" s="698" t="s">
        <v>1822</v>
      </c>
      <c r="D567" s="698" t="s">
        <v>1823</v>
      </c>
      <c r="E567" s="698" t="s">
        <v>11</v>
      </c>
      <c r="F567" s="705">
        <v>2000</v>
      </c>
      <c r="G567" s="698" t="s">
        <v>21</v>
      </c>
      <c r="H567" s="698" t="s">
        <v>21</v>
      </c>
      <c r="I567" s="451" t="s">
        <v>1855</v>
      </c>
      <c r="J567" s="700" t="s">
        <v>23</v>
      </c>
    </row>
    <row r="568" s="560" customFormat="1" ht="40.5" spans="1:10">
      <c r="A568" s="698"/>
      <c r="B568" s="698">
        <v>557</v>
      </c>
      <c r="C568" s="729" t="s">
        <v>1824</v>
      </c>
      <c r="D568" s="759" t="s">
        <v>1825</v>
      </c>
      <c r="E568" s="698" t="s">
        <v>10</v>
      </c>
      <c r="F568" s="698">
        <v>92500</v>
      </c>
      <c r="G568" s="698">
        <v>2021</v>
      </c>
      <c r="H568" s="698">
        <v>2022</v>
      </c>
      <c r="I568" s="698" t="s">
        <v>1826</v>
      </c>
      <c r="J568" s="698" t="s">
        <v>47</v>
      </c>
    </row>
    <row r="569" s="560" customFormat="1" ht="54" spans="1:10">
      <c r="A569" s="698"/>
      <c r="B569" s="698">
        <v>558</v>
      </c>
      <c r="C569" s="729" t="s">
        <v>1141</v>
      </c>
      <c r="D569" s="759" t="s">
        <v>1142</v>
      </c>
      <c r="E569" s="698" t="s">
        <v>10</v>
      </c>
      <c r="F569" s="706">
        <v>900</v>
      </c>
      <c r="G569" s="698">
        <v>2020</v>
      </c>
      <c r="H569" s="709">
        <v>2022</v>
      </c>
      <c r="I569" s="715" t="s">
        <v>1143</v>
      </c>
      <c r="J569" s="700" t="s">
        <v>47</v>
      </c>
    </row>
    <row r="570" s="560" customFormat="1" ht="54" spans="1:10">
      <c r="A570" s="698"/>
      <c r="B570" s="698">
        <v>559</v>
      </c>
      <c r="C570" s="729" t="s">
        <v>1827</v>
      </c>
      <c r="D570" s="703" t="s">
        <v>1828</v>
      </c>
      <c r="E570" s="729" t="s">
        <v>85</v>
      </c>
      <c r="F570" s="705">
        <v>1620</v>
      </c>
      <c r="G570" s="705">
        <v>2020</v>
      </c>
      <c r="H570" s="709">
        <v>2021</v>
      </c>
      <c r="I570" s="709" t="s">
        <v>520</v>
      </c>
      <c r="J570" s="698" t="s">
        <v>47</v>
      </c>
    </row>
    <row r="571" s="560" customFormat="1" ht="27" spans="1:10">
      <c r="A571" s="698"/>
      <c r="B571" s="698">
        <v>560</v>
      </c>
      <c r="C571" s="776" t="s">
        <v>1148</v>
      </c>
      <c r="D571" s="699" t="s">
        <v>1829</v>
      </c>
      <c r="E571" s="698" t="s">
        <v>11</v>
      </c>
      <c r="F571" s="700">
        <v>1000</v>
      </c>
      <c r="G571" s="698" t="s">
        <v>21</v>
      </c>
      <c r="H571" s="698" t="s">
        <v>21</v>
      </c>
      <c r="I571" s="698" t="s">
        <v>21</v>
      </c>
      <c r="J571" s="698" t="s">
        <v>47</v>
      </c>
    </row>
    <row r="572" s="560" customFormat="1" ht="30.75" customHeight="1" spans="1:10">
      <c r="A572" s="698"/>
      <c r="B572" s="698">
        <v>561</v>
      </c>
      <c r="C572" s="698" t="s">
        <v>1830</v>
      </c>
      <c r="D572" s="699" t="s">
        <v>1154</v>
      </c>
      <c r="E572" s="698" t="s">
        <v>10</v>
      </c>
      <c r="F572" s="729">
        <v>3000</v>
      </c>
      <c r="G572" s="698">
        <v>2021</v>
      </c>
      <c r="H572" s="698">
        <v>2025</v>
      </c>
      <c r="I572" s="698" t="s">
        <v>1831</v>
      </c>
      <c r="J572" s="700" t="s">
        <v>273</v>
      </c>
    </row>
    <row r="573" s="560" customFormat="1" ht="94.5" spans="1:10">
      <c r="A573" s="698"/>
      <c r="B573" s="698">
        <v>562</v>
      </c>
      <c r="C573" s="698" t="s">
        <v>1155</v>
      </c>
      <c r="D573" s="777" t="s">
        <v>1856</v>
      </c>
      <c r="E573" s="698" t="s">
        <v>11</v>
      </c>
      <c r="F573" s="778">
        <v>4330</v>
      </c>
      <c r="G573" s="449">
        <v>2021</v>
      </c>
      <c r="H573" s="449">
        <v>2022</v>
      </c>
      <c r="I573" s="700" t="s">
        <v>520</v>
      </c>
      <c r="J573" s="700" t="s">
        <v>23</v>
      </c>
    </row>
    <row r="574" s="694" customFormat="1" ht="67.5" spans="1:12">
      <c r="A574" s="739"/>
      <c r="B574" s="739">
        <v>563</v>
      </c>
      <c r="C574" s="739" t="s">
        <v>1832</v>
      </c>
      <c r="D574" s="779" t="s">
        <v>1833</v>
      </c>
      <c r="E574" s="739" t="s">
        <v>85</v>
      </c>
      <c r="F574" s="773">
        <v>500</v>
      </c>
      <c r="G574" s="739">
        <v>2019</v>
      </c>
      <c r="H574" s="773">
        <v>2021</v>
      </c>
      <c r="I574" s="739" t="s">
        <v>520</v>
      </c>
      <c r="J574" s="773" t="s">
        <v>23</v>
      </c>
      <c r="K574" s="739" t="s">
        <v>1857</v>
      </c>
      <c r="L574" s="773" t="s">
        <v>1846</v>
      </c>
    </row>
    <row r="575" s="560" customFormat="1" ht="27" spans="1:10">
      <c r="A575" s="698"/>
      <c r="B575" s="698">
        <v>564</v>
      </c>
      <c r="C575" s="698" t="s">
        <v>1834</v>
      </c>
      <c r="D575" s="699" t="s">
        <v>1835</v>
      </c>
      <c r="E575" s="698" t="s">
        <v>85</v>
      </c>
      <c r="F575" s="705">
        <v>6450</v>
      </c>
      <c r="G575" s="698">
        <v>2020</v>
      </c>
      <c r="H575" s="700">
        <v>2022</v>
      </c>
      <c r="I575" s="698" t="s">
        <v>219</v>
      </c>
      <c r="J575" s="700" t="s">
        <v>110</v>
      </c>
    </row>
    <row r="576" s="560" customFormat="1" ht="40.5" spans="1:10">
      <c r="A576" s="698"/>
      <c r="B576" s="698">
        <v>565</v>
      </c>
      <c r="C576" s="766" t="s">
        <v>1836</v>
      </c>
      <c r="D576" s="699" t="s">
        <v>1837</v>
      </c>
      <c r="E576" s="698" t="s">
        <v>10</v>
      </c>
      <c r="F576" s="705">
        <v>6000</v>
      </c>
      <c r="G576" s="698">
        <v>2021</v>
      </c>
      <c r="H576" s="700">
        <v>2025</v>
      </c>
      <c r="I576" s="698" t="s">
        <v>247</v>
      </c>
      <c r="J576" s="700" t="s">
        <v>248</v>
      </c>
    </row>
    <row r="577" s="560" customFormat="1" ht="27" spans="1:10">
      <c r="A577" s="698"/>
      <c r="B577" s="698">
        <v>566</v>
      </c>
      <c r="C577" s="698" t="s">
        <v>1838</v>
      </c>
      <c r="D577" s="699" t="s">
        <v>1839</v>
      </c>
      <c r="E577" s="698" t="s">
        <v>10</v>
      </c>
      <c r="F577" s="705">
        <v>4000</v>
      </c>
      <c r="G577" s="698">
        <v>2021</v>
      </c>
      <c r="H577" s="698">
        <v>2024</v>
      </c>
      <c r="I577" s="698" t="s">
        <v>1399</v>
      </c>
      <c r="J577" s="700" t="s">
        <v>54</v>
      </c>
    </row>
  </sheetData>
  <protectedRanges>
    <protectedRange sqref="H84" name="区域2_9_4_2"/>
  </protectedRanges>
  <autoFilter ref="A1:J577">
    <extLst/>
  </autoFilter>
  <mergeCells count="72">
    <mergeCell ref="A2:J2"/>
    <mergeCell ref="A3:J3"/>
    <mergeCell ref="A165:J165"/>
    <mergeCell ref="A166:J166"/>
    <mergeCell ref="A274:J274"/>
    <mergeCell ref="A387:J387"/>
    <mergeCell ref="A398:J398"/>
    <mergeCell ref="A449:J449"/>
    <mergeCell ref="A469:J469"/>
    <mergeCell ref="A508:J508"/>
    <mergeCell ref="A509:J509"/>
    <mergeCell ref="A537:J537"/>
    <mergeCell ref="A541:J541"/>
    <mergeCell ref="A564:J564"/>
    <mergeCell ref="A4:A6"/>
    <mergeCell ref="A7:A43"/>
    <mergeCell ref="A44:A116"/>
    <mergeCell ref="A117:A133"/>
    <mergeCell ref="A134:A137"/>
    <mergeCell ref="A138:A143"/>
    <mergeCell ref="A144:A155"/>
    <mergeCell ref="A156:A164"/>
    <mergeCell ref="A167:A168"/>
    <mergeCell ref="A169:A180"/>
    <mergeCell ref="A181:A206"/>
    <mergeCell ref="A207:A221"/>
    <mergeCell ref="A222:A262"/>
    <mergeCell ref="A263:A265"/>
    <mergeCell ref="A266:A273"/>
    <mergeCell ref="A275:A293"/>
    <mergeCell ref="A294:A386"/>
    <mergeCell ref="A388:A397"/>
    <mergeCell ref="A399:A415"/>
    <mergeCell ref="A416:A426"/>
    <mergeCell ref="A427:A429"/>
    <mergeCell ref="A430:A432"/>
    <mergeCell ref="A433:A448"/>
    <mergeCell ref="A450:A468"/>
    <mergeCell ref="A470:A477"/>
    <mergeCell ref="A478:A479"/>
    <mergeCell ref="A480:A483"/>
    <mergeCell ref="A484:A501"/>
    <mergeCell ref="A502:A505"/>
    <mergeCell ref="A506:A507"/>
    <mergeCell ref="A510:A519"/>
    <mergeCell ref="A520:A525"/>
    <mergeCell ref="A526:A533"/>
    <mergeCell ref="A534:A536"/>
    <mergeCell ref="A538:A540"/>
    <mergeCell ref="A542:A555"/>
    <mergeCell ref="A556:A562"/>
    <mergeCell ref="A565:A577"/>
    <mergeCell ref="B183:B185"/>
    <mergeCell ref="C9:C11"/>
    <mergeCell ref="C12:C15"/>
    <mergeCell ref="C16:C22"/>
    <mergeCell ref="C24:C28"/>
    <mergeCell ref="C29:C35"/>
    <mergeCell ref="C117:C119"/>
    <mergeCell ref="C121:C122"/>
    <mergeCell ref="C124:C125"/>
    <mergeCell ref="C130:C131"/>
    <mergeCell ref="C138:C139"/>
    <mergeCell ref="C144:C146"/>
    <mergeCell ref="C183:C185"/>
    <mergeCell ref="E183:E185"/>
    <mergeCell ref="I121:I122"/>
    <mergeCell ref="I124:I125"/>
    <mergeCell ref="I130:I131"/>
    <mergeCell ref="J121:J122"/>
    <mergeCell ref="J124:J125"/>
    <mergeCell ref="J130:J131"/>
  </mergeCells>
  <dataValidations count="1">
    <dataValidation type="list" allowBlank="1" showInputMessage="1" showErrorMessage="1" sqref="E1 E6 E76 E108 E150 E151 F165 E284 E524 E525 E532 E544 E550 ID564 RZ564 ABV564 ALR564 AVN564 BFJ564 BPF564 BZB564 CIX564 CST564 DCP564 DML564 DWH564 EGD564 EPZ564 EZV564 FJR564 FTN564 GDJ564 GNF564 GXB564 HGX564 HQT564 IAP564 IKL564 IUH564 JED564 JNZ564 JXV564 KHR564 KRN564 LBJ564 LLF564 LVB564 MEX564 MOT564 MYP564 NIL564 NSH564 OCD564 OLZ564 OVV564 PFR564 PPN564 PZJ564 QJF564 QTB564 RCX564 RMT564 RWP564 SGL564 SQH564 TAD564 TJZ564 TTV564 UDR564 UNN564 UXJ564 VHF564 VRB564 WAX564 WKT564 WUP564 D570 E573 E3:E5 E7:E75 E77:E107 E109:E115 E116:E149 E152:E164 E167:E189 E191:E192 E193:E199 E200:E247 E248:E263 E264:E273 E275:E283 E285:E382 E383:E461 E462:E523 E526:E531 E533:E535 E536:E543 E545:E549 E551:E561 E563:E572 E574:E1048576 ID538:ID540 RZ538:RZ540 ABV538:ABV540 ALR538:ALR540 AVN538:AVN540 BFJ538:BFJ540 BPF538:BPF540 BZB538:BZB540 CIX538:CIX540 CST538:CST540 DCP538:DCP540 DML538:DML540 DWH538:DWH540 EGD538:EGD540 EPZ538:EPZ540 EZV538:EZV540 FJR538:FJR540 FTN538:FTN540 GDJ538:GDJ540 GNF538:GNF540 GXB538:GXB540 HGX538:HGX540 HQT538:HQT540 IAP538:IAP540 IKL538:IKL540 IUH538:IUH540 JED538:JED540 JNZ538:JNZ540 JXV538:JXV540 KHR538:KHR540 KRN538:KRN540 LBJ538:LBJ540 LLF538:LLF540 LVB538:LVB540 MEX538:MEX540 MOT538:MOT540 MYP538:MYP540 NIL538:NIL540 NSH538:NSH540 OCD538:OCD540 OLZ538:OLZ540 OVV538:OVV540 PFR538:PFR540 PPN538:PPN540 PZJ538:PZJ540 QJF538:QJF540 QTB538:QTB540 RCX538:RCX540 RMT538:RMT540 RWP538:RWP540 SGL538:SGL540 SQH538:SQH540 TAD538:TAD540 TJZ538:TJZ540 TTV538:TTV540 UDR538:UDR540 UNN538:UNN540 UXJ538:UXJ540 VHF538:VHF540 VRB538:VRB540 WAX538:WAX540 WKT538:WKT540 WUP538:WUP540">
      <formula1>"新建,续建,谋划"</formula1>
    </dataValidation>
  </dataValidations>
  <pageMargins left="0.699305555555556" right="0.699305555555556" top="0.751388888888889" bottom="0.751388888888889" header="0.297916666666667" footer="0.297916666666667"/>
  <pageSetup paperSize="9" orientation="landscape"/>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90" zoomScaleNormal="90" workbookViewId="0">
      <selection activeCell="A22" sqref="A22:I22"/>
    </sheetView>
  </sheetViews>
  <sheetFormatPr defaultColWidth="9.81666666666667" defaultRowHeight="13.5"/>
  <cols>
    <col min="9" max="9" width="19.625" customWidth="1"/>
    <col min="10" max="10" width="6.125" style="677" customWidth="1"/>
    <col min="11" max="11" width="12" style="677" customWidth="1"/>
    <col min="12" max="12" width="8.625" style="677" customWidth="1"/>
    <col min="13" max="13" width="9.375" style="677"/>
    <col min="14" max="14" width="9" style="677"/>
    <col min="15" max="15" width="9.375" style="677"/>
    <col min="16" max="16" width="8" style="677" customWidth="1"/>
    <col min="17" max="17" width="10.7583333333333" style="677" customWidth="1"/>
    <col min="19" max="19" width="10.375"/>
  </cols>
  <sheetData>
    <row r="1" spans="10:17">
      <c r="J1" s="680" t="s">
        <v>10</v>
      </c>
      <c r="K1" s="681" t="s">
        <v>1858</v>
      </c>
      <c r="L1" s="680" t="s">
        <v>85</v>
      </c>
      <c r="M1" s="681" t="s">
        <v>1859</v>
      </c>
      <c r="N1" s="680" t="s">
        <v>11</v>
      </c>
      <c r="O1" s="682" t="s">
        <v>1860</v>
      </c>
      <c r="P1" s="681" t="s">
        <v>1861</v>
      </c>
      <c r="Q1" s="682" t="s">
        <v>1862</v>
      </c>
    </row>
    <row r="2" ht="27" customHeight="1" spans="1:17">
      <c r="A2" s="678" t="s">
        <v>1863</v>
      </c>
      <c r="B2" s="678"/>
      <c r="C2" s="678"/>
      <c r="D2" s="678"/>
      <c r="E2" s="678"/>
      <c r="F2" s="678"/>
      <c r="G2" s="678"/>
      <c r="H2" s="678"/>
      <c r="I2" s="678"/>
      <c r="J2" s="683">
        <v>89</v>
      </c>
      <c r="K2" s="677">
        <v>632.0955</v>
      </c>
      <c r="L2" s="683">
        <v>32</v>
      </c>
      <c r="M2" s="677">
        <v>141.3624</v>
      </c>
      <c r="N2" s="683">
        <v>40</v>
      </c>
      <c r="O2" s="684">
        <v>134.4571</v>
      </c>
      <c r="P2" s="677">
        <f>J2+L2+N2</f>
        <v>161</v>
      </c>
      <c r="Q2" s="684">
        <f>K2+M2+O2</f>
        <v>907.915</v>
      </c>
    </row>
    <row r="3" spans="10:17">
      <c r="J3" s="683"/>
      <c r="L3" s="683"/>
      <c r="N3" s="683"/>
      <c r="O3" s="684"/>
      <c r="Q3" s="684"/>
    </row>
    <row r="4" ht="27" customHeight="1" spans="1:17">
      <c r="A4" s="689" t="s">
        <v>1864</v>
      </c>
      <c r="B4" s="689"/>
      <c r="C4" s="689"/>
      <c r="D4" s="689"/>
      <c r="E4" s="689"/>
      <c r="F4" s="689"/>
      <c r="G4" s="689"/>
      <c r="H4" s="689"/>
      <c r="I4" s="689"/>
      <c r="J4" s="683">
        <f t="shared" ref="J4:L4" si="0">J5+J6+J7+J8+J9</f>
        <v>176</v>
      </c>
      <c r="K4" s="677">
        <f t="shared" si="0"/>
        <v>1037.46</v>
      </c>
      <c r="L4" s="683">
        <f t="shared" si="0"/>
        <v>68</v>
      </c>
      <c r="M4" s="677">
        <f t="shared" ref="M4:O4" si="1">M5+M6+M7+M8+M9</f>
        <v>275.9199</v>
      </c>
      <c r="N4" s="683">
        <f t="shared" si="1"/>
        <v>53</v>
      </c>
      <c r="O4" s="684">
        <f t="shared" si="1"/>
        <v>459.6186</v>
      </c>
      <c r="P4" s="677">
        <f t="shared" ref="P4:P18" si="2">J4+L4+N4</f>
        <v>297</v>
      </c>
      <c r="Q4" s="684">
        <f t="shared" ref="Q4:Q18" si="3">K4+M4+O4</f>
        <v>1772.9985</v>
      </c>
    </row>
    <row r="5" ht="27" customHeight="1" spans="1:17">
      <c r="A5" s="679" t="s">
        <v>1865</v>
      </c>
      <c r="B5" s="679"/>
      <c r="C5" s="679"/>
      <c r="D5" s="679"/>
      <c r="E5" s="679"/>
      <c r="F5" s="679"/>
      <c r="G5" s="679"/>
      <c r="H5" s="679"/>
      <c r="I5" s="679"/>
      <c r="J5" s="683">
        <v>51</v>
      </c>
      <c r="K5" s="677">
        <v>72.6271</v>
      </c>
      <c r="L5" s="683">
        <v>29</v>
      </c>
      <c r="M5" s="677">
        <v>63.6509</v>
      </c>
      <c r="N5" s="683">
        <v>26</v>
      </c>
      <c r="O5" s="684">
        <v>125.895</v>
      </c>
      <c r="P5" s="677">
        <f t="shared" si="2"/>
        <v>106</v>
      </c>
      <c r="Q5" s="684">
        <f t="shared" si="3"/>
        <v>262.173</v>
      </c>
    </row>
    <row r="6" ht="27" customHeight="1" spans="1:17">
      <c r="A6" s="679" t="s">
        <v>1866</v>
      </c>
      <c r="B6" s="679"/>
      <c r="C6" s="679"/>
      <c r="D6" s="679"/>
      <c r="E6" s="679"/>
      <c r="F6" s="679"/>
      <c r="G6" s="679"/>
      <c r="H6" s="679"/>
      <c r="I6" s="679"/>
      <c r="J6" s="683">
        <v>71</v>
      </c>
      <c r="K6" s="677">
        <v>905.0964</v>
      </c>
      <c r="L6" s="683">
        <v>19</v>
      </c>
      <c r="M6" s="677">
        <v>189.3311</v>
      </c>
      <c r="N6" s="683">
        <v>22</v>
      </c>
      <c r="O6" s="684">
        <v>253.9</v>
      </c>
      <c r="P6" s="677">
        <f t="shared" si="2"/>
        <v>112</v>
      </c>
      <c r="Q6" s="684">
        <f t="shared" si="3"/>
        <v>1348.3275</v>
      </c>
    </row>
    <row r="7" ht="27" customHeight="1" spans="1:17">
      <c r="A7" s="679" t="s">
        <v>1867</v>
      </c>
      <c r="B7" s="679"/>
      <c r="C7" s="679"/>
      <c r="D7" s="679"/>
      <c r="E7" s="679"/>
      <c r="F7" s="679"/>
      <c r="G7" s="679"/>
      <c r="H7" s="679"/>
      <c r="I7" s="679"/>
      <c r="J7" s="683">
        <v>10</v>
      </c>
      <c r="K7" s="677">
        <v>1.4519</v>
      </c>
      <c r="L7" s="683">
        <v>0</v>
      </c>
      <c r="M7" s="677">
        <v>0</v>
      </c>
      <c r="N7" s="683">
        <v>0</v>
      </c>
      <c r="O7" s="684">
        <v>0</v>
      </c>
      <c r="P7" s="677">
        <f t="shared" si="2"/>
        <v>10</v>
      </c>
      <c r="Q7" s="684">
        <f t="shared" si="3"/>
        <v>1.4519</v>
      </c>
    </row>
    <row r="8" ht="27" customHeight="1" spans="1:17">
      <c r="A8" s="679" t="s">
        <v>1868</v>
      </c>
      <c r="B8" s="679"/>
      <c r="C8" s="679"/>
      <c r="D8" s="679"/>
      <c r="E8" s="679"/>
      <c r="F8" s="679"/>
      <c r="G8" s="679"/>
      <c r="H8" s="679"/>
      <c r="I8" s="679"/>
      <c r="J8" s="683">
        <v>29</v>
      </c>
      <c r="K8" s="690">
        <v>45.841</v>
      </c>
      <c r="L8" s="683">
        <v>18</v>
      </c>
      <c r="M8" s="677">
        <v>16.835</v>
      </c>
      <c r="N8" s="683">
        <v>3</v>
      </c>
      <c r="O8" s="684">
        <v>78.3236</v>
      </c>
      <c r="P8" s="677">
        <f t="shared" si="2"/>
        <v>50</v>
      </c>
      <c r="Q8" s="684">
        <f t="shared" si="3"/>
        <v>140.9996</v>
      </c>
    </row>
    <row r="9" ht="27" customHeight="1" spans="1:17">
      <c r="A9" s="679" t="s">
        <v>1869</v>
      </c>
      <c r="B9" s="679"/>
      <c r="C9" s="679"/>
      <c r="D9" s="679"/>
      <c r="E9" s="679"/>
      <c r="F9" s="679"/>
      <c r="G9" s="679"/>
      <c r="H9" s="679"/>
      <c r="I9" s="679"/>
      <c r="J9" s="683">
        <v>15</v>
      </c>
      <c r="K9" s="677">
        <v>12.4436</v>
      </c>
      <c r="L9" s="683">
        <v>2</v>
      </c>
      <c r="M9" s="677">
        <v>6.1029</v>
      </c>
      <c r="N9" s="683">
        <v>2</v>
      </c>
      <c r="O9" s="684">
        <v>1.5</v>
      </c>
      <c r="P9" s="677">
        <f t="shared" si="2"/>
        <v>19</v>
      </c>
      <c r="Q9" s="684">
        <f t="shared" si="3"/>
        <v>20.0465</v>
      </c>
    </row>
    <row r="10" spans="10:17">
      <c r="J10" s="683"/>
      <c r="L10" s="683"/>
      <c r="N10" s="683"/>
      <c r="O10" s="684"/>
      <c r="Q10" s="684"/>
    </row>
    <row r="11" ht="27" customHeight="1" spans="1:17">
      <c r="A11" s="678" t="s">
        <v>1870</v>
      </c>
      <c r="B11" s="678"/>
      <c r="C11" s="678"/>
      <c r="D11" s="678"/>
      <c r="E11" s="678"/>
      <c r="F11" s="678"/>
      <c r="G11" s="678"/>
      <c r="H11" s="678"/>
      <c r="I11" s="678"/>
      <c r="J11" s="683">
        <v>26</v>
      </c>
      <c r="K11" s="677">
        <v>54.15</v>
      </c>
      <c r="L11" s="683">
        <v>9</v>
      </c>
      <c r="M11" s="677">
        <v>19.6411</v>
      </c>
      <c r="N11" s="683">
        <v>3</v>
      </c>
      <c r="O11" s="684">
        <v>0</v>
      </c>
      <c r="P11" s="677">
        <f t="shared" ref="P11:P16" si="4">J11+L11+N11</f>
        <v>38</v>
      </c>
      <c r="Q11" s="684">
        <f t="shared" ref="Q11:Q16" si="5">K11+M11+O11</f>
        <v>73.7911</v>
      </c>
    </row>
    <row r="12" spans="10:17">
      <c r="J12" s="683"/>
      <c r="L12" s="683"/>
      <c r="N12" s="683"/>
      <c r="O12" s="684"/>
      <c r="Q12" s="684"/>
    </row>
    <row r="13" ht="27" customHeight="1" spans="1:17">
      <c r="A13" s="678" t="s">
        <v>1871</v>
      </c>
      <c r="B13" s="678"/>
      <c r="C13" s="678"/>
      <c r="D13" s="678"/>
      <c r="E13" s="678"/>
      <c r="F13" s="678"/>
      <c r="G13" s="678"/>
      <c r="H13" s="678"/>
      <c r="I13" s="678"/>
      <c r="J13" s="683">
        <f t="shared" ref="J13:L13" si="6">J14+J15+J16</f>
        <v>31</v>
      </c>
      <c r="K13" s="677">
        <f t="shared" si="6"/>
        <v>117.2376</v>
      </c>
      <c r="L13" s="683">
        <f t="shared" si="6"/>
        <v>19</v>
      </c>
      <c r="M13" s="677">
        <f t="shared" ref="M13:O13" si="7">M14+M15+M16</f>
        <v>130.078</v>
      </c>
      <c r="N13" s="683">
        <f t="shared" si="7"/>
        <v>1</v>
      </c>
      <c r="O13" s="684">
        <f t="shared" si="7"/>
        <v>0.5</v>
      </c>
      <c r="P13" s="677">
        <f t="shared" ref="P13:P16" si="8">J13+L13+N13</f>
        <v>51</v>
      </c>
      <c r="Q13" s="684">
        <f t="shared" ref="Q13:Q16" si="9">K13+M13+O13</f>
        <v>247.8156</v>
      </c>
    </row>
    <row r="14" ht="27" customHeight="1" spans="1:17">
      <c r="A14" s="679" t="s">
        <v>1872</v>
      </c>
      <c r="B14" s="679"/>
      <c r="C14" s="679"/>
      <c r="D14" s="679"/>
      <c r="E14" s="679"/>
      <c r="F14" s="679"/>
      <c r="G14" s="679"/>
      <c r="H14" s="679"/>
      <c r="I14" s="679"/>
      <c r="J14" s="683">
        <v>17</v>
      </c>
      <c r="K14" s="677">
        <v>34.52</v>
      </c>
      <c r="L14" s="683">
        <v>9</v>
      </c>
      <c r="M14" s="677">
        <v>104.6718</v>
      </c>
      <c r="N14" s="683">
        <v>1</v>
      </c>
      <c r="O14" s="684">
        <v>0.5</v>
      </c>
      <c r="P14" s="677">
        <f t="shared" si="8"/>
        <v>27</v>
      </c>
      <c r="Q14" s="684">
        <f t="shared" si="9"/>
        <v>139.6918</v>
      </c>
    </row>
    <row r="15" ht="27" customHeight="1" spans="1:17">
      <c r="A15" s="679" t="s">
        <v>1873</v>
      </c>
      <c r="B15" s="679"/>
      <c r="C15" s="679"/>
      <c r="D15" s="679"/>
      <c r="E15" s="679"/>
      <c r="F15" s="679"/>
      <c r="G15" s="679"/>
      <c r="H15" s="679"/>
      <c r="I15" s="679"/>
      <c r="J15" s="683">
        <v>2</v>
      </c>
      <c r="K15" s="677">
        <v>61</v>
      </c>
      <c r="L15" s="683">
        <v>1</v>
      </c>
      <c r="M15" s="677">
        <v>11.35</v>
      </c>
      <c r="N15" s="683"/>
      <c r="O15" s="684"/>
      <c r="P15" s="677">
        <f t="shared" si="8"/>
        <v>3</v>
      </c>
      <c r="Q15" s="684">
        <f t="shared" si="9"/>
        <v>72.35</v>
      </c>
    </row>
    <row r="16" ht="27" customHeight="1" spans="1:17">
      <c r="A16" s="679" t="s">
        <v>1874</v>
      </c>
      <c r="B16" s="679"/>
      <c r="C16" s="679"/>
      <c r="D16" s="679"/>
      <c r="E16" s="679"/>
      <c r="F16" s="679"/>
      <c r="G16" s="679"/>
      <c r="H16" s="679"/>
      <c r="I16" s="679"/>
      <c r="J16" s="683">
        <v>12</v>
      </c>
      <c r="K16" s="677">
        <v>21.7176</v>
      </c>
      <c r="L16" s="683">
        <v>9</v>
      </c>
      <c r="M16" s="677">
        <v>14.0562</v>
      </c>
      <c r="N16" s="683"/>
      <c r="O16" s="684"/>
      <c r="P16" s="677">
        <f t="shared" si="8"/>
        <v>21</v>
      </c>
      <c r="Q16" s="684">
        <f t="shared" si="9"/>
        <v>35.7738</v>
      </c>
    </row>
    <row r="17" spans="10:17">
      <c r="J17" s="683"/>
      <c r="L17" s="683"/>
      <c r="N17" s="683"/>
      <c r="O17" s="684"/>
      <c r="Q17" s="684"/>
    </row>
    <row r="18" ht="27" customHeight="1" spans="1:17">
      <c r="A18" s="678" t="s">
        <v>1875</v>
      </c>
      <c r="B18" s="678"/>
      <c r="C18" s="678"/>
      <c r="D18" s="678"/>
      <c r="E18" s="678"/>
      <c r="F18" s="678"/>
      <c r="G18" s="678"/>
      <c r="H18" s="678"/>
      <c r="I18" s="678"/>
      <c r="J18" s="683">
        <v>6</v>
      </c>
      <c r="K18" s="677">
        <v>20.64</v>
      </c>
      <c r="L18" s="683">
        <v>2</v>
      </c>
      <c r="M18" s="677">
        <v>0.807</v>
      </c>
      <c r="N18" s="683">
        <v>4</v>
      </c>
      <c r="O18" s="684">
        <v>1.033</v>
      </c>
      <c r="P18" s="677">
        <f>J18+L18+N18</f>
        <v>12</v>
      </c>
      <c r="Q18" s="684">
        <f>K18+M18+O18</f>
        <v>22.48</v>
      </c>
    </row>
    <row r="19" spans="10:17">
      <c r="J19" s="683"/>
      <c r="L19" s="683"/>
      <c r="N19" s="683"/>
      <c r="O19" s="684"/>
      <c r="Q19" s="684"/>
    </row>
    <row r="20" spans="9:17">
      <c r="I20" t="s">
        <v>1876</v>
      </c>
      <c r="J20" s="686">
        <f t="shared" ref="J20:O20" si="10">J2+J4+J11+J13+J18</f>
        <v>328</v>
      </c>
      <c r="K20" s="687">
        <f t="shared" si="10"/>
        <v>1861.5831</v>
      </c>
      <c r="L20" s="686">
        <f t="shared" si="10"/>
        <v>130</v>
      </c>
      <c r="M20" s="687">
        <f t="shared" si="10"/>
        <v>567.8084</v>
      </c>
      <c r="N20" s="686">
        <f t="shared" si="10"/>
        <v>101</v>
      </c>
      <c r="O20" s="688">
        <f t="shared" si="10"/>
        <v>595.6087</v>
      </c>
      <c r="P20" s="687">
        <f>J20+L20+N20</f>
        <v>559</v>
      </c>
      <c r="Q20" s="688">
        <f>K20+M20+O20</f>
        <v>3025.0002</v>
      </c>
    </row>
    <row r="22" ht="27" customHeight="1" spans="1:9">
      <c r="A22" s="678" t="s">
        <v>1877</v>
      </c>
      <c r="B22" s="678"/>
      <c r="C22" s="678"/>
      <c r="D22" s="678"/>
      <c r="E22" s="678"/>
      <c r="F22" s="678"/>
      <c r="G22" s="678"/>
      <c r="H22" s="678"/>
      <c r="I22" s="678"/>
    </row>
  </sheetData>
  <mergeCells count="14">
    <mergeCell ref="A2:I2"/>
    <mergeCell ref="A4:I4"/>
    <mergeCell ref="A5:I5"/>
    <mergeCell ref="A6:I6"/>
    <mergeCell ref="A7:I7"/>
    <mergeCell ref="A8:I8"/>
    <mergeCell ref="A9:I9"/>
    <mergeCell ref="A11:I11"/>
    <mergeCell ref="A13:I13"/>
    <mergeCell ref="A14:I14"/>
    <mergeCell ref="A15:I15"/>
    <mergeCell ref="A16:I16"/>
    <mergeCell ref="A18:I18"/>
    <mergeCell ref="A22:I22"/>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zoomScale="90" zoomScaleNormal="90" workbookViewId="0">
      <selection activeCell="A6" sqref="A6:I6"/>
    </sheetView>
  </sheetViews>
  <sheetFormatPr defaultColWidth="9.81666666666667" defaultRowHeight="13.5"/>
  <cols>
    <col min="9" max="9" width="19.625" customWidth="1"/>
    <col min="10" max="10" width="6.125" style="677" customWidth="1"/>
    <col min="11" max="11" width="12" style="677" customWidth="1"/>
    <col min="12" max="12" width="8.625" style="677" customWidth="1"/>
    <col min="13" max="13" width="9.375" style="677"/>
    <col min="14" max="14" width="9" style="677"/>
    <col min="15" max="15" width="9.375" style="677"/>
    <col min="16" max="16" width="8" style="677" customWidth="1"/>
    <col min="17" max="17" width="10.7583333333333" style="677" customWidth="1"/>
    <col min="19" max="19" width="10.375"/>
  </cols>
  <sheetData>
    <row r="1" spans="10:17">
      <c r="J1" s="680" t="s">
        <v>10</v>
      </c>
      <c r="K1" s="681" t="s">
        <v>1858</v>
      </c>
      <c r="L1" s="680" t="s">
        <v>85</v>
      </c>
      <c r="M1" s="681" t="s">
        <v>1859</v>
      </c>
      <c r="N1" s="680" t="s">
        <v>11</v>
      </c>
      <c r="O1" s="682" t="s">
        <v>1860</v>
      </c>
      <c r="P1" s="681" t="s">
        <v>1861</v>
      </c>
      <c r="Q1" s="682" t="s">
        <v>1862</v>
      </c>
    </row>
    <row r="2" ht="27" customHeight="1" spans="1:17">
      <c r="A2" s="678" t="s">
        <v>1878</v>
      </c>
      <c r="B2" s="678"/>
      <c r="C2" s="678"/>
      <c r="D2" s="678"/>
      <c r="E2" s="678"/>
      <c r="F2" s="678"/>
      <c r="G2" s="678"/>
      <c r="H2" s="678"/>
      <c r="I2" s="678"/>
      <c r="J2" s="683">
        <v>38</v>
      </c>
      <c r="K2" s="677">
        <v>369.81</v>
      </c>
      <c r="L2" s="683">
        <v>13</v>
      </c>
      <c r="M2" s="677">
        <v>87.09</v>
      </c>
      <c r="N2" s="683">
        <v>30</v>
      </c>
      <c r="O2" s="684">
        <v>106.51</v>
      </c>
      <c r="P2" s="677">
        <f t="shared" ref="P2:P9" si="0">J2+L2+N2</f>
        <v>81</v>
      </c>
      <c r="Q2" s="684">
        <f t="shared" ref="Q2:Q9" si="1">K2+M2+O2</f>
        <v>563.41</v>
      </c>
    </row>
    <row r="3" spans="10:17">
      <c r="J3" s="683"/>
      <c r="L3" s="683"/>
      <c r="N3" s="683"/>
      <c r="O3" s="684"/>
      <c r="Q3" s="684"/>
    </row>
    <row r="4" ht="27" customHeight="1" spans="1:18">
      <c r="A4" s="678" t="s">
        <v>1879</v>
      </c>
      <c r="B4" s="678"/>
      <c r="C4" s="678"/>
      <c r="D4" s="678"/>
      <c r="E4" s="678"/>
      <c r="F4" s="678"/>
      <c r="G4" s="678"/>
      <c r="H4" s="678"/>
      <c r="I4" s="678"/>
      <c r="J4" s="683">
        <f t="shared" ref="J4:O4" si="2">J5+J6+J7+J8+J9</f>
        <v>65</v>
      </c>
      <c r="K4" s="683">
        <f t="shared" si="2"/>
        <v>372.1</v>
      </c>
      <c r="L4" s="683">
        <f t="shared" si="2"/>
        <v>20</v>
      </c>
      <c r="M4" s="683">
        <f t="shared" si="2"/>
        <v>110.11</v>
      </c>
      <c r="N4" s="683">
        <f t="shared" si="2"/>
        <v>42</v>
      </c>
      <c r="O4" s="683">
        <f t="shared" si="2"/>
        <v>335.69</v>
      </c>
      <c r="P4" s="677">
        <f t="shared" ref="P4:P9" si="3">J4+L4+N4</f>
        <v>127</v>
      </c>
      <c r="Q4" s="684">
        <f t="shared" ref="Q4:Q9" si="4">K4+M4+O4</f>
        <v>817.9</v>
      </c>
      <c r="R4">
        <f>J4+L4+N4</f>
        <v>127</v>
      </c>
    </row>
    <row r="5" ht="27" customHeight="1" spans="1:17">
      <c r="A5" s="679" t="s">
        <v>1880</v>
      </c>
      <c r="B5" s="679"/>
      <c r="C5" s="679"/>
      <c r="D5" s="679"/>
      <c r="E5" s="679"/>
      <c r="F5" s="679"/>
      <c r="G5" s="679"/>
      <c r="H5" s="679"/>
      <c r="I5" s="679"/>
      <c r="J5" s="683">
        <v>27</v>
      </c>
      <c r="K5" s="677">
        <v>61.54</v>
      </c>
      <c r="L5" s="683">
        <v>7</v>
      </c>
      <c r="M5" s="677">
        <v>16.7</v>
      </c>
      <c r="N5" s="683">
        <v>23</v>
      </c>
      <c r="O5" s="684">
        <v>124.69</v>
      </c>
      <c r="P5" s="677">
        <f t="shared" si="3"/>
        <v>57</v>
      </c>
      <c r="Q5" s="684">
        <f t="shared" si="4"/>
        <v>202.93</v>
      </c>
    </row>
    <row r="6" ht="27" customHeight="1" spans="1:17">
      <c r="A6" s="679" t="s">
        <v>1881</v>
      </c>
      <c r="B6" s="679"/>
      <c r="C6" s="679"/>
      <c r="D6" s="679"/>
      <c r="E6" s="679"/>
      <c r="F6" s="679"/>
      <c r="G6" s="679"/>
      <c r="H6" s="679"/>
      <c r="I6" s="679"/>
      <c r="J6" s="683">
        <v>27</v>
      </c>
      <c r="K6" s="677">
        <v>297.48</v>
      </c>
      <c r="L6" s="683">
        <v>8</v>
      </c>
      <c r="M6" s="677">
        <v>89</v>
      </c>
      <c r="N6" s="683">
        <v>15</v>
      </c>
      <c r="O6" s="684">
        <v>142.5</v>
      </c>
      <c r="P6" s="677">
        <f t="shared" si="3"/>
        <v>50</v>
      </c>
      <c r="Q6" s="684">
        <f t="shared" si="4"/>
        <v>528.98</v>
      </c>
    </row>
    <row r="7" ht="27" customHeight="1" spans="1:17">
      <c r="A7" s="679" t="s">
        <v>1882</v>
      </c>
      <c r="B7" s="679"/>
      <c r="C7" s="679"/>
      <c r="D7" s="679"/>
      <c r="E7" s="679"/>
      <c r="F7" s="679"/>
      <c r="G7" s="679"/>
      <c r="H7" s="679"/>
      <c r="I7" s="679"/>
      <c r="J7" s="683">
        <v>2</v>
      </c>
      <c r="K7" s="677">
        <v>0.32</v>
      </c>
      <c r="L7" s="683">
        <v>0</v>
      </c>
      <c r="M7" s="677">
        <v>0</v>
      </c>
      <c r="N7" s="683">
        <v>0</v>
      </c>
      <c r="O7" s="684">
        <v>0</v>
      </c>
      <c r="P7" s="677">
        <f t="shared" si="3"/>
        <v>2</v>
      </c>
      <c r="Q7" s="684">
        <f t="shared" si="4"/>
        <v>0.32</v>
      </c>
    </row>
    <row r="8" ht="27" customHeight="1" spans="1:17">
      <c r="A8" s="679" t="s">
        <v>1883</v>
      </c>
      <c r="B8" s="679"/>
      <c r="C8" s="679"/>
      <c r="D8" s="679"/>
      <c r="E8" s="679"/>
      <c r="F8" s="679"/>
      <c r="G8" s="679"/>
      <c r="H8" s="679"/>
      <c r="I8" s="679"/>
      <c r="J8" s="683">
        <v>7</v>
      </c>
      <c r="K8" s="685">
        <v>10.64</v>
      </c>
      <c r="L8" s="683">
        <v>5</v>
      </c>
      <c r="M8" s="677">
        <v>4.41</v>
      </c>
      <c r="N8" s="683">
        <v>2</v>
      </c>
      <c r="O8" s="684">
        <v>67</v>
      </c>
      <c r="P8" s="677">
        <f t="shared" si="3"/>
        <v>14</v>
      </c>
      <c r="Q8" s="684">
        <f t="shared" si="4"/>
        <v>82.05</v>
      </c>
    </row>
    <row r="9" ht="27" customHeight="1" spans="1:17">
      <c r="A9" s="679" t="s">
        <v>1884</v>
      </c>
      <c r="B9" s="679"/>
      <c r="C9" s="679"/>
      <c r="D9" s="679"/>
      <c r="E9" s="679"/>
      <c r="F9" s="679"/>
      <c r="G9" s="679"/>
      <c r="H9" s="679"/>
      <c r="I9" s="679"/>
      <c r="J9" s="683">
        <v>2</v>
      </c>
      <c r="K9" s="677">
        <v>2.12</v>
      </c>
      <c r="L9" s="683">
        <v>0</v>
      </c>
      <c r="N9" s="683">
        <v>2</v>
      </c>
      <c r="O9" s="684">
        <v>1.5</v>
      </c>
      <c r="P9" s="677">
        <f t="shared" si="3"/>
        <v>4</v>
      </c>
      <c r="Q9" s="684">
        <f t="shared" si="4"/>
        <v>3.62</v>
      </c>
    </row>
    <row r="10" spans="10:17">
      <c r="J10" s="683"/>
      <c r="L10" s="683"/>
      <c r="N10" s="683"/>
      <c r="O10" s="684"/>
      <c r="Q10" s="684"/>
    </row>
    <row r="11" ht="27" customHeight="1" spans="1:17">
      <c r="A11" s="678" t="s">
        <v>1885</v>
      </c>
      <c r="B11" s="678"/>
      <c r="C11" s="678"/>
      <c r="D11" s="678"/>
      <c r="E11" s="678"/>
      <c r="F11" s="678"/>
      <c r="G11" s="678"/>
      <c r="H11" s="678"/>
      <c r="I11" s="678"/>
      <c r="J11" s="683">
        <v>23</v>
      </c>
      <c r="K11" s="677">
        <v>47.65</v>
      </c>
      <c r="L11" s="683">
        <v>6</v>
      </c>
      <c r="M11" s="677">
        <v>3.14</v>
      </c>
      <c r="N11" s="683">
        <v>2</v>
      </c>
      <c r="O11" s="684">
        <v>0</v>
      </c>
      <c r="P11" s="677">
        <f t="shared" ref="P11:P16" si="5">J11+L11+N11</f>
        <v>31</v>
      </c>
      <c r="Q11" s="684">
        <f t="shared" ref="Q11:Q16" si="6">K11+M11+O11</f>
        <v>50.79</v>
      </c>
    </row>
    <row r="12" spans="10:17">
      <c r="J12" s="683"/>
      <c r="L12" s="683"/>
      <c r="N12" s="683"/>
      <c r="O12" s="684"/>
      <c r="Q12" s="684"/>
    </row>
    <row r="13" ht="27" customHeight="1" spans="1:17">
      <c r="A13" s="678" t="s">
        <v>1886</v>
      </c>
      <c r="B13" s="678"/>
      <c r="C13" s="678"/>
      <c r="D13" s="678"/>
      <c r="E13" s="678"/>
      <c r="F13" s="678"/>
      <c r="G13" s="678"/>
      <c r="H13" s="678"/>
      <c r="I13" s="678"/>
      <c r="J13" s="683">
        <f t="shared" ref="J13:O13" si="7">J14+J15+J16</f>
        <v>17</v>
      </c>
      <c r="K13" s="683">
        <f t="shared" si="7"/>
        <v>96.94</v>
      </c>
      <c r="L13" s="683">
        <f t="shared" si="7"/>
        <v>12</v>
      </c>
      <c r="M13" s="683">
        <f t="shared" si="7"/>
        <v>114.57</v>
      </c>
      <c r="N13" s="683">
        <f t="shared" si="7"/>
        <v>1</v>
      </c>
      <c r="O13" s="683">
        <f t="shared" si="7"/>
        <v>0.5</v>
      </c>
      <c r="P13" s="677">
        <f t="shared" ref="P13:P16" si="8">J13+L13+N13</f>
        <v>30</v>
      </c>
      <c r="Q13" s="684">
        <f t="shared" ref="Q13:Q16" si="9">K13+M13+O13</f>
        <v>212.01</v>
      </c>
    </row>
    <row r="14" ht="27" customHeight="1" spans="1:17">
      <c r="A14" s="679" t="s">
        <v>1887</v>
      </c>
      <c r="B14" s="679"/>
      <c r="C14" s="679"/>
      <c r="D14" s="679"/>
      <c r="E14" s="679"/>
      <c r="F14" s="679"/>
      <c r="G14" s="679"/>
      <c r="H14" s="679"/>
      <c r="I14" s="679"/>
      <c r="J14" s="683">
        <v>5</v>
      </c>
      <c r="K14" s="677">
        <v>17.73</v>
      </c>
      <c r="L14" s="683">
        <v>5</v>
      </c>
      <c r="M14" s="677">
        <v>98.25</v>
      </c>
      <c r="N14" s="683">
        <v>1</v>
      </c>
      <c r="O14" s="684">
        <v>0.5</v>
      </c>
      <c r="P14" s="677">
        <f t="shared" si="8"/>
        <v>11</v>
      </c>
      <c r="Q14" s="684">
        <f t="shared" si="9"/>
        <v>116.48</v>
      </c>
    </row>
    <row r="15" ht="27" customHeight="1" spans="1:17">
      <c r="A15" s="679" t="s">
        <v>1888</v>
      </c>
      <c r="B15" s="679"/>
      <c r="C15" s="679"/>
      <c r="D15" s="679"/>
      <c r="E15" s="679"/>
      <c r="F15" s="679"/>
      <c r="G15" s="679"/>
      <c r="H15" s="679"/>
      <c r="I15" s="679"/>
      <c r="J15" s="683">
        <v>1</v>
      </c>
      <c r="K15" s="677">
        <v>60</v>
      </c>
      <c r="L15" s="683">
        <v>1</v>
      </c>
      <c r="M15" s="677">
        <v>11.35</v>
      </c>
      <c r="N15" s="683"/>
      <c r="O15" s="684"/>
      <c r="P15" s="677">
        <f t="shared" si="8"/>
        <v>2</v>
      </c>
      <c r="Q15" s="684">
        <f t="shared" si="9"/>
        <v>71.35</v>
      </c>
    </row>
    <row r="16" ht="27" customHeight="1" spans="1:17">
      <c r="A16" s="679" t="s">
        <v>1889</v>
      </c>
      <c r="B16" s="679"/>
      <c r="C16" s="679"/>
      <c r="D16" s="679"/>
      <c r="E16" s="679"/>
      <c r="F16" s="679"/>
      <c r="G16" s="679"/>
      <c r="H16" s="679"/>
      <c r="I16" s="679"/>
      <c r="J16" s="683">
        <v>11</v>
      </c>
      <c r="K16" s="677">
        <v>19.21</v>
      </c>
      <c r="L16" s="683">
        <v>6</v>
      </c>
      <c r="M16" s="677">
        <v>4.97</v>
      </c>
      <c r="N16" s="683"/>
      <c r="O16" s="684"/>
      <c r="P16" s="677">
        <f t="shared" si="8"/>
        <v>17</v>
      </c>
      <c r="Q16" s="684">
        <f t="shared" si="9"/>
        <v>24.18</v>
      </c>
    </row>
    <row r="17" spans="10:17">
      <c r="J17" s="683"/>
      <c r="L17" s="683"/>
      <c r="N17" s="683"/>
      <c r="O17" s="684"/>
      <c r="Q17" s="684"/>
    </row>
    <row r="18" ht="27" customHeight="1" spans="1:17">
      <c r="A18" s="678" t="s">
        <v>1890</v>
      </c>
      <c r="B18" s="678"/>
      <c r="C18" s="678"/>
      <c r="D18" s="678"/>
      <c r="E18" s="678"/>
      <c r="F18" s="678"/>
      <c r="G18" s="678"/>
      <c r="H18" s="678"/>
      <c r="I18" s="678"/>
      <c r="J18" s="683">
        <v>3</v>
      </c>
      <c r="K18" s="677">
        <v>19.34</v>
      </c>
      <c r="L18" s="683">
        <v>2</v>
      </c>
      <c r="M18" s="677">
        <v>0.81</v>
      </c>
      <c r="N18" s="683">
        <v>4</v>
      </c>
      <c r="O18" s="684">
        <v>1.03</v>
      </c>
      <c r="P18" s="677">
        <f>J18+L18+N18</f>
        <v>9</v>
      </c>
      <c r="Q18" s="684">
        <f>K18+M18+O18</f>
        <v>21.18</v>
      </c>
    </row>
    <row r="19" spans="10:17">
      <c r="J19" s="683"/>
      <c r="L19" s="683"/>
      <c r="N19" s="683"/>
      <c r="O19" s="684"/>
      <c r="Q19" s="684"/>
    </row>
    <row r="20" spans="9:18">
      <c r="I20" t="s">
        <v>1876</v>
      </c>
      <c r="J20" s="686">
        <f t="shared" ref="J20:O20" si="10">J2+J4+J11+J13+J18</f>
        <v>146</v>
      </c>
      <c r="K20" s="687">
        <f t="shared" si="10"/>
        <v>905.84</v>
      </c>
      <c r="L20" s="686">
        <f t="shared" si="10"/>
        <v>53</v>
      </c>
      <c r="M20" s="687">
        <f t="shared" si="10"/>
        <v>315.72</v>
      </c>
      <c r="N20" s="686">
        <f t="shared" si="10"/>
        <v>79</v>
      </c>
      <c r="O20" s="688">
        <f t="shared" si="10"/>
        <v>443.73</v>
      </c>
      <c r="P20" s="687">
        <f>J20+L20+N20</f>
        <v>278</v>
      </c>
      <c r="Q20" s="688">
        <f>K20+M20+O20</f>
        <v>1665.29</v>
      </c>
      <c r="R20">
        <f>P2+P4+P11+P13+P18</f>
        <v>278</v>
      </c>
    </row>
    <row r="22" ht="27" customHeight="1" spans="1:9">
      <c r="A22" s="678" t="s">
        <v>1891</v>
      </c>
      <c r="B22" s="678"/>
      <c r="C22" s="678"/>
      <c r="D22" s="678"/>
      <c r="E22" s="678"/>
      <c r="F22" s="678"/>
      <c r="G22" s="678"/>
      <c r="H22" s="678"/>
      <c r="I22" s="678"/>
    </row>
  </sheetData>
  <mergeCells count="14">
    <mergeCell ref="A2:I2"/>
    <mergeCell ref="A4:I4"/>
    <mergeCell ref="A5:I5"/>
    <mergeCell ref="A6:I6"/>
    <mergeCell ref="A7:I7"/>
    <mergeCell ref="A8:I8"/>
    <mergeCell ref="A9:I9"/>
    <mergeCell ref="A11:I11"/>
    <mergeCell ref="A13:I13"/>
    <mergeCell ref="A14:I14"/>
    <mergeCell ref="A15:I15"/>
    <mergeCell ref="A16:I16"/>
    <mergeCell ref="A18:I18"/>
    <mergeCell ref="A22:I22"/>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zoomScale="90" zoomScaleNormal="90" workbookViewId="0">
      <selection activeCell="A11" sqref="A11:I11"/>
    </sheetView>
  </sheetViews>
  <sheetFormatPr defaultColWidth="9.81666666666667" defaultRowHeight="13.5"/>
  <cols>
    <col min="9" max="9" width="19.625" customWidth="1"/>
    <col min="10" max="10" width="6.125" style="677" customWidth="1"/>
    <col min="11" max="11" width="12" style="677" customWidth="1"/>
    <col min="12" max="12" width="8.625" style="677" customWidth="1"/>
    <col min="13" max="13" width="9.375" style="677"/>
    <col min="14" max="14" width="9" style="677"/>
    <col min="15" max="15" width="9.375" style="677"/>
    <col min="16" max="16" width="8" style="677" customWidth="1"/>
    <col min="17" max="17" width="10.7583333333333" style="677" customWidth="1"/>
    <col min="19" max="19" width="10.375"/>
  </cols>
  <sheetData>
    <row r="1" spans="10:17">
      <c r="J1" s="680" t="s">
        <v>10</v>
      </c>
      <c r="K1" s="681" t="s">
        <v>1858</v>
      </c>
      <c r="L1" s="680" t="s">
        <v>85</v>
      </c>
      <c r="M1" s="681" t="s">
        <v>1859</v>
      </c>
      <c r="N1" s="680" t="s">
        <v>11</v>
      </c>
      <c r="O1" s="682" t="s">
        <v>1860</v>
      </c>
      <c r="P1" s="681" t="s">
        <v>1861</v>
      </c>
      <c r="Q1" s="682" t="s">
        <v>1862</v>
      </c>
    </row>
    <row r="2" ht="27" customHeight="1" spans="1:17">
      <c r="A2" s="678" t="s">
        <v>1892</v>
      </c>
      <c r="B2" s="678"/>
      <c r="C2" s="678"/>
      <c r="D2" s="678"/>
      <c r="E2" s="678"/>
      <c r="F2" s="678"/>
      <c r="G2" s="678"/>
      <c r="H2" s="678"/>
      <c r="I2" s="678"/>
      <c r="J2" s="683">
        <v>51</v>
      </c>
      <c r="K2" s="677">
        <v>262.28</v>
      </c>
      <c r="L2" s="683">
        <v>19</v>
      </c>
      <c r="M2" s="677">
        <v>54.26</v>
      </c>
      <c r="N2" s="683">
        <v>10</v>
      </c>
      <c r="O2" s="684">
        <v>27.95</v>
      </c>
      <c r="P2" s="677">
        <f t="shared" ref="P2:P9" si="0">J2+L2+N2</f>
        <v>80</v>
      </c>
      <c r="Q2" s="684">
        <f t="shared" ref="Q2:Q9" si="1">K2+M2+O2</f>
        <v>344.49</v>
      </c>
    </row>
    <row r="3" spans="10:17">
      <c r="J3" s="683"/>
      <c r="L3" s="683"/>
      <c r="N3" s="683"/>
      <c r="O3" s="684"/>
      <c r="Q3" s="684"/>
    </row>
    <row r="4" ht="27" customHeight="1" spans="1:18">
      <c r="A4" s="678" t="s">
        <v>1893</v>
      </c>
      <c r="B4" s="678"/>
      <c r="C4" s="678"/>
      <c r="D4" s="678"/>
      <c r="E4" s="678"/>
      <c r="F4" s="678"/>
      <c r="G4" s="678"/>
      <c r="H4" s="678"/>
      <c r="I4" s="678"/>
      <c r="J4" s="683">
        <f t="shared" ref="J4:O4" si="2">J5+J6+J7+J8+J9</f>
        <v>111</v>
      </c>
      <c r="K4" s="683">
        <f t="shared" si="2"/>
        <v>665.35</v>
      </c>
      <c r="L4" s="683">
        <f t="shared" si="2"/>
        <v>48</v>
      </c>
      <c r="M4" s="683">
        <f t="shared" si="2"/>
        <v>165.8</v>
      </c>
      <c r="N4" s="683">
        <f t="shared" si="2"/>
        <v>11</v>
      </c>
      <c r="O4" s="683">
        <f t="shared" si="2"/>
        <v>123.92</v>
      </c>
      <c r="P4" s="677">
        <f t="shared" ref="P4:P9" si="3">J4+L4+N4</f>
        <v>170</v>
      </c>
      <c r="Q4" s="684">
        <f t="shared" ref="Q4:Q9" si="4">K4+M4+O4</f>
        <v>955.07</v>
      </c>
      <c r="R4">
        <f>J4+L4+N4</f>
        <v>170</v>
      </c>
    </row>
    <row r="5" ht="27" customHeight="1" spans="1:17">
      <c r="A5" s="679" t="s">
        <v>1894</v>
      </c>
      <c r="B5" s="679"/>
      <c r="C5" s="679"/>
      <c r="D5" s="679"/>
      <c r="E5" s="679"/>
      <c r="F5" s="679"/>
      <c r="G5" s="679"/>
      <c r="H5" s="679"/>
      <c r="I5" s="679"/>
      <c r="J5" s="683">
        <v>24</v>
      </c>
      <c r="K5" s="677">
        <v>11.08</v>
      </c>
      <c r="L5" s="683">
        <v>22</v>
      </c>
      <c r="M5" s="677">
        <v>46.95</v>
      </c>
      <c r="N5" s="683">
        <v>3</v>
      </c>
      <c r="O5" s="684">
        <v>1.2</v>
      </c>
      <c r="P5" s="677">
        <f t="shared" si="3"/>
        <v>49</v>
      </c>
      <c r="Q5" s="684">
        <f t="shared" si="4"/>
        <v>59.23</v>
      </c>
    </row>
    <row r="6" ht="27" customHeight="1" spans="1:17">
      <c r="A6" s="679" t="s">
        <v>1895</v>
      </c>
      <c r="B6" s="679"/>
      <c r="C6" s="679"/>
      <c r="D6" s="679"/>
      <c r="E6" s="679"/>
      <c r="F6" s="679"/>
      <c r="G6" s="679"/>
      <c r="H6" s="679"/>
      <c r="I6" s="679"/>
      <c r="J6" s="683">
        <v>44</v>
      </c>
      <c r="K6" s="677">
        <v>607.62</v>
      </c>
      <c r="L6" s="683">
        <v>11</v>
      </c>
      <c r="M6" s="677">
        <v>100.33</v>
      </c>
      <c r="N6" s="683">
        <v>7</v>
      </c>
      <c r="O6" s="684">
        <v>111.4</v>
      </c>
      <c r="P6" s="677">
        <f t="shared" si="3"/>
        <v>62</v>
      </c>
      <c r="Q6" s="684">
        <f t="shared" si="4"/>
        <v>819.35</v>
      </c>
    </row>
    <row r="7" ht="27" customHeight="1" spans="1:17">
      <c r="A7" s="679" t="s">
        <v>1896</v>
      </c>
      <c r="B7" s="679"/>
      <c r="C7" s="679"/>
      <c r="D7" s="679"/>
      <c r="E7" s="679"/>
      <c r="F7" s="679"/>
      <c r="G7" s="679"/>
      <c r="H7" s="679"/>
      <c r="I7" s="679"/>
      <c r="J7" s="683">
        <v>8</v>
      </c>
      <c r="K7" s="677">
        <v>1.13</v>
      </c>
      <c r="L7" s="683">
        <v>0</v>
      </c>
      <c r="M7" s="677">
        <v>0</v>
      </c>
      <c r="N7" s="683">
        <v>0</v>
      </c>
      <c r="O7" s="684">
        <v>0</v>
      </c>
      <c r="P7" s="677">
        <f t="shared" si="3"/>
        <v>8</v>
      </c>
      <c r="Q7" s="684">
        <f t="shared" si="4"/>
        <v>1.13</v>
      </c>
    </row>
    <row r="8" ht="27" customHeight="1" spans="1:17">
      <c r="A8" s="679" t="s">
        <v>1897</v>
      </c>
      <c r="B8" s="679"/>
      <c r="C8" s="679"/>
      <c r="D8" s="679"/>
      <c r="E8" s="679"/>
      <c r="F8" s="679"/>
      <c r="G8" s="679"/>
      <c r="H8" s="679"/>
      <c r="I8" s="679"/>
      <c r="J8" s="683">
        <v>22</v>
      </c>
      <c r="K8" s="685">
        <v>35.2</v>
      </c>
      <c r="L8" s="683">
        <v>13</v>
      </c>
      <c r="M8" s="677">
        <v>12.42</v>
      </c>
      <c r="N8" s="683">
        <v>1</v>
      </c>
      <c r="O8" s="684">
        <v>11.32</v>
      </c>
      <c r="P8" s="677">
        <f t="shared" si="3"/>
        <v>36</v>
      </c>
      <c r="Q8" s="684">
        <f t="shared" si="4"/>
        <v>58.94</v>
      </c>
    </row>
    <row r="9" ht="27" customHeight="1" spans="1:17">
      <c r="A9" s="679" t="s">
        <v>1898</v>
      </c>
      <c r="B9" s="679"/>
      <c r="C9" s="679"/>
      <c r="D9" s="679"/>
      <c r="E9" s="679"/>
      <c r="F9" s="679"/>
      <c r="G9" s="679"/>
      <c r="H9" s="679"/>
      <c r="I9" s="679"/>
      <c r="J9" s="683">
        <v>13</v>
      </c>
      <c r="K9" s="677">
        <v>10.32</v>
      </c>
      <c r="L9" s="683">
        <v>2</v>
      </c>
      <c r="M9" s="677">
        <v>6.1</v>
      </c>
      <c r="N9" s="683">
        <v>0</v>
      </c>
      <c r="O9" s="684">
        <v>0</v>
      </c>
      <c r="P9" s="677">
        <f t="shared" si="3"/>
        <v>15</v>
      </c>
      <c r="Q9" s="684">
        <f t="shared" si="4"/>
        <v>16.42</v>
      </c>
    </row>
    <row r="10" spans="10:17">
      <c r="J10" s="683"/>
      <c r="L10" s="683"/>
      <c r="N10" s="683"/>
      <c r="O10" s="684"/>
      <c r="Q10" s="684"/>
    </row>
    <row r="11" ht="27" customHeight="1" spans="1:17">
      <c r="A11" s="678" t="s">
        <v>1899</v>
      </c>
      <c r="B11" s="678"/>
      <c r="C11" s="678"/>
      <c r="D11" s="678"/>
      <c r="E11" s="678"/>
      <c r="F11" s="678"/>
      <c r="G11" s="678"/>
      <c r="H11" s="678"/>
      <c r="I11" s="678"/>
      <c r="J11" s="683">
        <v>3</v>
      </c>
      <c r="K11" s="677">
        <v>6.5</v>
      </c>
      <c r="L11" s="683">
        <v>3</v>
      </c>
      <c r="M11" s="677">
        <v>16.5</v>
      </c>
      <c r="N11" s="683">
        <v>1</v>
      </c>
      <c r="O11" s="684">
        <v>0</v>
      </c>
      <c r="P11" s="677">
        <f t="shared" ref="P11:P16" si="5">J11+L11+N11</f>
        <v>7</v>
      </c>
      <c r="Q11" s="684">
        <f t="shared" ref="Q11:Q16" si="6">K11+M11+O11</f>
        <v>23</v>
      </c>
    </row>
    <row r="12" spans="10:17">
      <c r="J12" s="683"/>
      <c r="L12" s="683"/>
      <c r="N12" s="683"/>
      <c r="O12" s="684"/>
      <c r="Q12" s="684"/>
    </row>
    <row r="13" ht="27" customHeight="1" spans="1:17">
      <c r="A13" s="678" t="s">
        <v>1900</v>
      </c>
      <c r="B13" s="678"/>
      <c r="C13" s="678"/>
      <c r="D13" s="678"/>
      <c r="E13" s="678"/>
      <c r="F13" s="678"/>
      <c r="G13" s="678"/>
      <c r="H13" s="678"/>
      <c r="I13" s="678"/>
      <c r="J13" s="683">
        <f t="shared" ref="J13:O13" si="7">J14+J15+J16</f>
        <v>14</v>
      </c>
      <c r="K13" s="683">
        <f t="shared" si="7"/>
        <v>20.29</v>
      </c>
      <c r="L13" s="683">
        <f t="shared" si="7"/>
        <v>7</v>
      </c>
      <c r="M13" s="683">
        <f t="shared" si="7"/>
        <v>15.5</v>
      </c>
      <c r="N13" s="683">
        <f t="shared" si="7"/>
        <v>0</v>
      </c>
      <c r="O13" s="683">
        <f t="shared" si="7"/>
        <v>0</v>
      </c>
      <c r="P13" s="677">
        <f t="shared" ref="P13:P16" si="8">J13+L13+N13</f>
        <v>21</v>
      </c>
      <c r="Q13" s="684">
        <f t="shared" ref="Q13:Q16" si="9">K13+M13+O13</f>
        <v>35.79</v>
      </c>
    </row>
    <row r="14" ht="27" customHeight="1" spans="1:17">
      <c r="A14" s="679" t="s">
        <v>1901</v>
      </c>
      <c r="B14" s="679"/>
      <c r="C14" s="679"/>
      <c r="D14" s="679"/>
      <c r="E14" s="679"/>
      <c r="F14" s="679"/>
      <c r="G14" s="679"/>
      <c r="H14" s="679"/>
      <c r="I14" s="679"/>
      <c r="J14" s="683">
        <v>12</v>
      </c>
      <c r="K14" s="677">
        <v>16.79</v>
      </c>
      <c r="L14" s="683">
        <v>4</v>
      </c>
      <c r="M14" s="677">
        <v>6.41</v>
      </c>
      <c r="N14" s="683"/>
      <c r="O14" s="684"/>
      <c r="P14" s="677">
        <f t="shared" si="8"/>
        <v>16</v>
      </c>
      <c r="Q14" s="684">
        <f t="shared" si="9"/>
        <v>23.2</v>
      </c>
    </row>
    <row r="15" ht="27" customHeight="1" spans="1:17">
      <c r="A15" s="679" t="s">
        <v>1902</v>
      </c>
      <c r="B15" s="679"/>
      <c r="C15" s="679"/>
      <c r="D15" s="679"/>
      <c r="E15" s="679"/>
      <c r="F15" s="679"/>
      <c r="G15" s="679"/>
      <c r="H15" s="679"/>
      <c r="I15" s="679"/>
      <c r="J15" s="683">
        <v>1</v>
      </c>
      <c r="K15" s="677">
        <v>1</v>
      </c>
      <c r="L15" s="683">
        <v>0</v>
      </c>
      <c r="N15" s="683"/>
      <c r="O15" s="684"/>
      <c r="P15" s="677">
        <f t="shared" si="8"/>
        <v>1</v>
      </c>
      <c r="Q15" s="684">
        <f t="shared" si="9"/>
        <v>1</v>
      </c>
    </row>
    <row r="16" ht="27" customHeight="1" spans="1:17">
      <c r="A16" s="679" t="s">
        <v>1903</v>
      </c>
      <c r="B16" s="679"/>
      <c r="C16" s="679"/>
      <c r="D16" s="679"/>
      <c r="E16" s="679"/>
      <c r="F16" s="679"/>
      <c r="G16" s="679"/>
      <c r="H16" s="679"/>
      <c r="I16" s="679"/>
      <c r="J16" s="683">
        <v>1</v>
      </c>
      <c r="K16" s="677">
        <v>2.5</v>
      </c>
      <c r="L16" s="683">
        <v>3</v>
      </c>
      <c r="M16" s="677">
        <v>9.09</v>
      </c>
      <c r="N16" s="683"/>
      <c r="O16" s="684"/>
      <c r="P16" s="677">
        <f t="shared" si="8"/>
        <v>4</v>
      </c>
      <c r="Q16" s="684">
        <f t="shared" si="9"/>
        <v>11.59</v>
      </c>
    </row>
    <row r="17" spans="10:17">
      <c r="J17" s="683"/>
      <c r="L17" s="683"/>
      <c r="N17" s="683"/>
      <c r="O17" s="684"/>
      <c r="Q17" s="684"/>
    </row>
    <row r="18" ht="27" customHeight="1" spans="1:17">
      <c r="A18" s="678" t="s">
        <v>1904</v>
      </c>
      <c r="B18" s="678"/>
      <c r="C18" s="678"/>
      <c r="D18" s="678"/>
      <c r="E18" s="678"/>
      <c r="F18" s="678"/>
      <c r="G18" s="678"/>
      <c r="H18" s="678"/>
      <c r="I18" s="678"/>
      <c r="J18" s="683">
        <v>3</v>
      </c>
      <c r="K18" s="677">
        <v>1.3</v>
      </c>
      <c r="L18" s="683"/>
      <c r="N18" s="683"/>
      <c r="O18" s="684"/>
      <c r="P18" s="677">
        <f>J18+L18+N18</f>
        <v>3</v>
      </c>
      <c r="Q18" s="684">
        <f>K18+M18+O18</f>
        <v>1.3</v>
      </c>
    </row>
    <row r="19" spans="10:17">
      <c r="J19" s="683"/>
      <c r="L19" s="683"/>
      <c r="N19" s="683"/>
      <c r="O19" s="684"/>
      <c r="Q19" s="684"/>
    </row>
    <row r="20" spans="9:18">
      <c r="I20" t="s">
        <v>1876</v>
      </c>
      <c r="J20" s="686">
        <f t="shared" ref="J20:O20" si="10">J2+J4+J11+J13+J18</f>
        <v>182</v>
      </c>
      <c r="K20" s="687">
        <f t="shared" si="10"/>
        <v>955.72</v>
      </c>
      <c r="L20" s="686">
        <f t="shared" si="10"/>
        <v>77</v>
      </c>
      <c r="M20" s="687">
        <f t="shared" si="10"/>
        <v>252.06</v>
      </c>
      <c r="N20" s="686">
        <f t="shared" si="10"/>
        <v>22</v>
      </c>
      <c r="O20" s="688">
        <f t="shared" si="10"/>
        <v>151.87</v>
      </c>
      <c r="P20" s="687">
        <f>J20+L20+N20</f>
        <v>281</v>
      </c>
      <c r="Q20" s="688">
        <f>K20+M20+O20</f>
        <v>1359.65</v>
      </c>
      <c r="R20">
        <f>P2+P4+P11+P13+P18</f>
        <v>281</v>
      </c>
    </row>
    <row r="22" ht="27" customHeight="1" spans="1:9">
      <c r="A22" s="678" t="s">
        <v>1905</v>
      </c>
      <c r="B22" s="678"/>
      <c r="C22" s="678"/>
      <c r="D22" s="678"/>
      <c r="E22" s="678"/>
      <c r="F22" s="678"/>
      <c r="G22" s="678"/>
      <c r="H22" s="678"/>
      <c r="I22" s="678"/>
    </row>
  </sheetData>
  <mergeCells count="14">
    <mergeCell ref="A2:I2"/>
    <mergeCell ref="A4:I4"/>
    <mergeCell ref="A5:I5"/>
    <mergeCell ref="A6:I6"/>
    <mergeCell ref="A7:I7"/>
    <mergeCell ref="A8:I8"/>
    <mergeCell ref="A9:I9"/>
    <mergeCell ref="A11:I11"/>
    <mergeCell ref="A13:I13"/>
    <mergeCell ref="A14:I14"/>
    <mergeCell ref="A15:I15"/>
    <mergeCell ref="A16:I16"/>
    <mergeCell ref="A18:I18"/>
    <mergeCell ref="A22:I22"/>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10" workbookViewId="0">
      <selection activeCell="F5" sqref="F5"/>
    </sheetView>
  </sheetViews>
  <sheetFormatPr defaultColWidth="9.81666666666667" defaultRowHeight="13.5"/>
  <cols>
    <col min="1" max="1" width="19.125" customWidth="1"/>
    <col min="2" max="2" width="13.25" customWidth="1"/>
    <col min="3" max="3" width="13.875" customWidth="1"/>
    <col min="4" max="4" width="12.5" customWidth="1"/>
    <col min="5" max="5" width="14.625" customWidth="1"/>
    <col min="6" max="6" width="10.5" customWidth="1"/>
    <col min="7" max="7" width="10" customWidth="1"/>
    <col min="8" max="8" width="9.25" customWidth="1"/>
    <col min="9" max="10" width="9.75" customWidth="1"/>
    <col min="11" max="11" width="8.75" customWidth="1"/>
  </cols>
  <sheetData>
    <row r="1" ht="25" customHeight="1" spans="1:1">
      <c r="A1" s="669" t="s">
        <v>1906</v>
      </c>
    </row>
    <row r="2" ht="42" customHeight="1" spans="1:11">
      <c r="A2" s="670" t="s">
        <v>1907</v>
      </c>
      <c r="B2" s="670"/>
      <c r="C2" s="670"/>
      <c r="D2" s="670"/>
      <c r="E2" s="670"/>
      <c r="F2" s="670"/>
      <c r="G2" s="670"/>
      <c r="H2" s="670"/>
      <c r="I2" s="670"/>
      <c r="J2" s="670"/>
      <c r="K2" s="670"/>
    </row>
    <row r="3" ht="43" customHeight="1" spans="1:11">
      <c r="A3" s="671" t="s">
        <v>1908</v>
      </c>
      <c r="B3" s="671" t="s">
        <v>1909</v>
      </c>
      <c r="C3" s="671" t="s">
        <v>1910</v>
      </c>
      <c r="D3" s="671" t="s">
        <v>1911</v>
      </c>
      <c r="E3" s="671" t="s">
        <v>1912</v>
      </c>
      <c r="F3" s="671" t="s">
        <v>1913</v>
      </c>
      <c r="G3" s="671" t="s">
        <v>1914</v>
      </c>
      <c r="H3" s="671" t="s">
        <v>1915</v>
      </c>
      <c r="I3" s="671" t="s">
        <v>1916</v>
      </c>
      <c r="J3" s="671" t="s">
        <v>1917</v>
      </c>
      <c r="K3" s="671" t="s">
        <v>1918</v>
      </c>
    </row>
    <row r="4" ht="27" customHeight="1" spans="1:11">
      <c r="A4" s="671" t="s">
        <v>59</v>
      </c>
      <c r="B4" s="672">
        <v>5</v>
      </c>
      <c r="C4" s="672" t="s">
        <v>1919</v>
      </c>
      <c r="D4" s="672" t="s">
        <v>1919</v>
      </c>
      <c r="E4" s="672">
        <v>10</v>
      </c>
      <c r="F4" s="672">
        <v>10</v>
      </c>
      <c r="G4" s="672" t="s">
        <v>1919</v>
      </c>
      <c r="H4" s="672">
        <v>1</v>
      </c>
      <c r="I4" s="672">
        <v>300</v>
      </c>
      <c r="J4" s="672" t="s">
        <v>1919</v>
      </c>
      <c r="K4" s="672"/>
    </row>
    <row r="5" ht="27" customHeight="1" spans="1:11">
      <c r="A5" s="671" t="s">
        <v>47</v>
      </c>
      <c r="B5" s="672">
        <v>5</v>
      </c>
      <c r="C5" s="672" t="s">
        <v>1919</v>
      </c>
      <c r="D5" s="672" t="s">
        <v>1919</v>
      </c>
      <c r="E5" s="672">
        <v>10</v>
      </c>
      <c r="F5" s="672">
        <v>10</v>
      </c>
      <c r="G5" s="672" t="s">
        <v>1919</v>
      </c>
      <c r="H5" s="672" t="s">
        <v>1919</v>
      </c>
      <c r="I5" s="672">
        <v>300</v>
      </c>
      <c r="J5" s="672" t="s">
        <v>1919</v>
      </c>
      <c r="K5" s="672"/>
    </row>
    <row r="6" ht="27" customHeight="1" spans="1:11">
      <c r="A6" s="671" t="s">
        <v>110</v>
      </c>
      <c r="B6" s="672">
        <v>6</v>
      </c>
      <c r="C6" s="672">
        <v>1</v>
      </c>
      <c r="D6" s="672" t="s">
        <v>1919</v>
      </c>
      <c r="E6" s="672">
        <v>10</v>
      </c>
      <c r="F6" s="672">
        <v>10</v>
      </c>
      <c r="G6" s="672" t="s">
        <v>1919</v>
      </c>
      <c r="H6" s="672" t="s">
        <v>1919</v>
      </c>
      <c r="I6" s="672">
        <v>300</v>
      </c>
      <c r="J6" s="672">
        <v>1</v>
      </c>
      <c r="K6" s="672"/>
    </row>
    <row r="7" ht="27" customHeight="1" spans="1:11">
      <c r="A7" s="671" t="s">
        <v>24</v>
      </c>
      <c r="B7" s="672">
        <v>8</v>
      </c>
      <c r="C7" s="672">
        <v>1</v>
      </c>
      <c r="D7" s="672">
        <v>1</v>
      </c>
      <c r="E7" s="672">
        <v>10</v>
      </c>
      <c r="F7" s="672">
        <v>10</v>
      </c>
      <c r="G7" s="672" t="s">
        <v>1919</v>
      </c>
      <c r="H7" s="672" t="s">
        <v>1919</v>
      </c>
      <c r="I7" s="672">
        <v>300</v>
      </c>
      <c r="J7" s="672" t="s">
        <v>1919</v>
      </c>
      <c r="K7" s="672"/>
    </row>
    <row r="8" ht="27" customHeight="1" spans="1:11">
      <c r="A8" s="671" t="s">
        <v>34</v>
      </c>
      <c r="B8" s="672">
        <v>13</v>
      </c>
      <c r="C8" s="672">
        <v>1</v>
      </c>
      <c r="D8" s="672">
        <v>1</v>
      </c>
      <c r="E8" s="672">
        <v>15</v>
      </c>
      <c r="F8" s="673">
        <v>20</v>
      </c>
      <c r="G8" s="673">
        <v>1</v>
      </c>
      <c r="H8" s="672">
        <v>1</v>
      </c>
      <c r="I8" s="672">
        <v>500</v>
      </c>
      <c r="J8" s="672" t="s">
        <v>1919</v>
      </c>
      <c r="K8" s="672"/>
    </row>
    <row r="9" ht="27" customHeight="1" spans="1:11">
      <c r="A9" s="671" t="s">
        <v>54</v>
      </c>
      <c r="B9" s="672">
        <v>13</v>
      </c>
      <c r="C9" s="672">
        <v>1</v>
      </c>
      <c r="D9" s="672">
        <v>1</v>
      </c>
      <c r="E9" s="672">
        <v>15</v>
      </c>
      <c r="F9" s="673">
        <v>20</v>
      </c>
      <c r="G9" s="673">
        <v>1</v>
      </c>
      <c r="H9" s="672">
        <v>1</v>
      </c>
      <c r="I9" s="672">
        <v>500</v>
      </c>
      <c r="J9" s="672" t="s">
        <v>1919</v>
      </c>
      <c r="K9" s="672"/>
    </row>
    <row r="10" ht="27" customHeight="1" spans="1:11">
      <c r="A10" s="671" t="s">
        <v>38</v>
      </c>
      <c r="B10" s="672">
        <v>13</v>
      </c>
      <c r="C10" s="672">
        <v>1</v>
      </c>
      <c r="D10" s="672">
        <v>1</v>
      </c>
      <c r="E10" s="672">
        <v>15</v>
      </c>
      <c r="F10" s="673">
        <v>20</v>
      </c>
      <c r="G10" s="673">
        <v>1</v>
      </c>
      <c r="H10" s="672">
        <v>1</v>
      </c>
      <c r="I10" s="672">
        <v>500</v>
      </c>
      <c r="J10" s="672" t="s">
        <v>1919</v>
      </c>
      <c r="K10" s="672"/>
    </row>
    <row r="11" ht="27" customHeight="1" spans="1:11">
      <c r="A11" s="671" t="s">
        <v>264</v>
      </c>
      <c r="B11" s="672">
        <v>12</v>
      </c>
      <c r="C11" s="672">
        <v>1</v>
      </c>
      <c r="D11" s="672" t="s">
        <v>1919</v>
      </c>
      <c r="E11" s="672">
        <v>15</v>
      </c>
      <c r="F11" s="673">
        <v>20</v>
      </c>
      <c r="G11" s="673">
        <v>1</v>
      </c>
      <c r="H11" s="672" t="s">
        <v>1919</v>
      </c>
      <c r="I11" s="672">
        <v>500</v>
      </c>
      <c r="J11" s="672" t="s">
        <v>1919</v>
      </c>
      <c r="K11" s="672"/>
    </row>
    <row r="12" ht="27" customHeight="1" spans="1:11">
      <c r="A12" s="674" t="s">
        <v>248</v>
      </c>
      <c r="B12" s="548">
        <v>12</v>
      </c>
      <c r="C12" s="548" t="s">
        <v>1919</v>
      </c>
      <c r="D12" s="548">
        <v>1</v>
      </c>
      <c r="E12" s="672">
        <v>15</v>
      </c>
      <c r="F12" s="673">
        <v>20</v>
      </c>
      <c r="G12" s="673">
        <v>1</v>
      </c>
      <c r="H12" s="672" t="s">
        <v>1919</v>
      </c>
      <c r="I12" s="672">
        <v>500</v>
      </c>
      <c r="J12" s="672">
        <v>1</v>
      </c>
      <c r="K12" s="672"/>
    </row>
    <row r="13" ht="27" customHeight="1" spans="1:11">
      <c r="A13" s="674" t="s">
        <v>273</v>
      </c>
      <c r="B13" s="548">
        <v>12</v>
      </c>
      <c r="C13" s="548" t="s">
        <v>1919</v>
      </c>
      <c r="D13" s="548" t="s">
        <v>1919</v>
      </c>
      <c r="E13" s="672">
        <v>15</v>
      </c>
      <c r="F13" s="673">
        <v>20</v>
      </c>
      <c r="G13" s="673">
        <v>1</v>
      </c>
      <c r="H13" s="673">
        <v>1</v>
      </c>
      <c r="I13" s="672">
        <v>500</v>
      </c>
      <c r="J13" s="672">
        <v>1</v>
      </c>
      <c r="K13" s="672"/>
    </row>
    <row r="14" ht="27" customHeight="1" spans="1:11">
      <c r="A14" s="674" t="s">
        <v>278</v>
      </c>
      <c r="B14" s="548">
        <v>12</v>
      </c>
      <c r="C14" s="548" t="s">
        <v>1919</v>
      </c>
      <c r="D14" s="548" t="s">
        <v>1919</v>
      </c>
      <c r="E14" s="672">
        <v>15</v>
      </c>
      <c r="F14" s="673">
        <v>20</v>
      </c>
      <c r="G14" s="673">
        <v>1</v>
      </c>
      <c r="H14" s="672" t="s">
        <v>1919</v>
      </c>
      <c r="I14" s="672">
        <v>500</v>
      </c>
      <c r="J14" s="672" t="s">
        <v>1919</v>
      </c>
      <c r="K14" s="672"/>
    </row>
    <row r="15" ht="27" customHeight="1" spans="1:11">
      <c r="A15" s="674" t="s">
        <v>360</v>
      </c>
      <c r="B15" s="548">
        <v>1</v>
      </c>
      <c r="C15" s="548" t="s">
        <v>1919</v>
      </c>
      <c r="D15" s="548" t="s">
        <v>1919</v>
      </c>
      <c r="E15" s="548">
        <v>2</v>
      </c>
      <c r="F15" s="673">
        <v>5</v>
      </c>
      <c r="G15" s="672" t="s">
        <v>1919</v>
      </c>
      <c r="H15" s="672" t="s">
        <v>1919</v>
      </c>
      <c r="I15" s="672" t="s">
        <v>1919</v>
      </c>
      <c r="J15" s="672" t="s">
        <v>1919</v>
      </c>
      <c r="K15" s="672"/>
    </row>
    <row r="16" ht="27" customHeight="1" spans="1:11">
      <c r="A16" s="674" t="s">
        <v>1313</v>
      </c>
      <c r="B16" s="672">
        <v>8</v>
      </c>
      <c r="C16" s="672" t="s">
        <v>1919</v>
      </c>
      <c r="D16" s="672" t="s">
        <v>1919</v>
      </c>
      <c r="E16" s="675">
        <v>10</v>
      </c>
      <c r="F16" s="672">
        <v>10</v>
      </c>
      <c r="G16" s="672">
        <v>1</v>
      </c>
      <c r="H16" s="672" t="s">
        <v>1919</v>
      </c>
      <c r="I16" s="672">
        <v>300</v>
      </c>
      <c r="J16" s="672" t="s">
        <v>1919</v>
      </c>
      <c r="K16" s="673"/>
    </row>
    <row r="17" ht="27" customHeight="1" spans="1:11">
      <c r="A17" s="676" t="s">
        <v>1920</v>
      </c>
      <c r="B17" s="548">
        <v>120</v>
      </c>
      <c r="C17" s="548">
        <v>6</v>
      </c>
      <c r="D17" s="548">
        <v>5</v>
      </c>
      <c r="E17" s="548">
        <v>157</v>
      </c>
      <c r="F17" s="548">
        <v>195</v>
      </c>
      <c r="G17" s="548">
        <v>8</v>
      </c>
      <c r="H17" s="548">
        <v>5</v>
      </c>
      <c r="I17" s="548">
        <v>5000</v>
      </c>
      <c r="J17" s="548">
        <v>3</v>
      </c>
      <c r="K17" s="548"/>
    </row>
  </sheetData>
  <mergeCells count="1">
    <mergeCell ref="A2:K2"/>
  </mergeCells>
  <pageMargins left="0.751388888888889" right="0.751388888888889" top="0.66875" bottom="0.747916666666667" header="0.511805555555556" footer="0.511805555555556"/>
  <pageSetup paperSize="9" firstPageNumber="18" orientation="landscape"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94"/>
  <sheetViews>
    <sheetView view="pageBreakPreview" zoomScale="130" zoomScaleNormal="100" workbookViewId="0">
      <pane ySplit="2" topLeftCell="A12" activePane="bottomLeft" state="frozen"/>
      <selection/>
      <selection pane="bottomLeft" activeCell="A1" sqref="A1:J1"/>
    </sheetView>
  </sheetViews>
  <sheetFormatPr defaultColWidth="9.81666666666667" defaultRowHeight="13.5"/>
  <cols>
    <col min="1" max="1" width="3.5" style="560" customWidth="1"/>
    <col min="2" max="2" width="5.5" style="560" customWidth="1"/>
    <col min="3" max="3" width="19.5" style="560" customWidth="1"/>
    <col min="4" max="4" width="41.375" style="561" customWidth="1"/>
    <col min="5" max="5" width="5.625" style="560" customWidth="1"/>
    <col min="6" max="6" width="11.625" style="560" customWidth="1"/>
    <col min="7" max="7" width="9.375" style="560" customWidth="1"/>
    <col min="8" max="8" width="10.7583333333333" style="562" customWidth="1"/>
    <col min="9" max="9" width="14.5" style="560" customWidth="1"/>
    <col min="10" max="10" width="7.125" style="560" customWidth="1"/>
    <col min="11" max="32" width="9" style="560"/>
    <col min="33" max="16320" width="9.81666666666667" style="560"/>
    <col min="16321" max="16351" width="9" style="560"/>
    <col min="16352" max="16359" width="9" style="661"/>
    <col min="16360" max="16378" width="9" style="560"/>
    <col min="16379" max="16384" width="9" style="661"/>
  </cols>
  <sheetData>
    <row r="1" ht="27" customHeight="1" spans="1:10">
      <c r="A1" s="662" t="s">
        <v>1921</v>
      </c>
      <c r="B1" s="662"/>
      <c r="C1" s="662"/>
      <c r="D1" s="662"/>
      <c r="E1" s="662"/>
      <c r="F1" s="662"/>
      <c r="G1" s="662"/>
      <c r="H1" s="662"/>
      <c r="I1" s="662"/>
      <c r="J1" s="662"/>
    </row>
    <row r="2" s="560" customFormat="1" ht="27" spans="1:10">
      <c r="A2" s="565" t="s">
        <v>0</v>
      </c>
      <c r="B2" s="565" t="s">
        <v>1</v>
      </c>
      <c r="C2" s="565" t="s">
        <v>2</v>
      </c>
      <c r="D2" s="566" t="s">
        <v>3</v>
      </c>
      <c r="E2" s="565" t="s">
        <v>4</v>
      </c>
      <c r="F2" s="565" t="s">
        <v>5</v>
      </c>
      <c r="G2" s="565" t="s">
        <v>6</v>
      </c>
      <c r="H2" s="567" t="s">
        <v>7</v>
      </c>
      <c r="I2" s="565" t="s">
        <v>8</v>
      </c>
      <c r="J2" s="565" t="s">
        <v>9</v>
      </c>
    </row>
    <row r="3" s="560" customFormat="1" ht="27" customHeight="1" spans="1:10">
      <c r="A3" s="566" t="str">
        <f>市本级统计汇总表1!A22</f>
        <v>合计项目278项，总投资1665.29亿元；其中新建项目146项，总投资905.84亿元；续建项目53项，总投资315.72亿元；谋划项目79项，总投资443.73亿元。</v>
      </c>
      <c r="B3" s="566"/>
      <c r="C3" s="566"/>
      <c r="D3" s="566"/>
      <c r="E3" s="566"/>
      <c r="F3" s="566"/>
      <c r="G3" s="566"/>
      <c r="H3" s="566"/>
      <c r="I3" s="566"/>
      <c r="J3" s="566"/>
    </row>
    <row r="4" s="560" customFormat="1" ht="27" customHeight="1" spans="1:10">
      <c r="A4" s="566" t="str">
        <f>市本级统计汇总表1!A2</f>
        <v>一、畅行（合计项目81项，总投资563.41亿元；其中新建项目38项，总投资369.81亿元；续建项目13项，总投资87.09亿元；谋划项目30项，总投资106.51亿元。）</v>
      </c>
      <c r="B4" s="566"/>
      <c r="C4" s="566"/>
      <c r="D4" s="566"/>
      <c r="E4" s="566"/>
      <c r="F4" s="566"/>
      <c r="G4" s="566"/>
      <c r="H4" s="566"/>
      <c r="I4" s="566"/>
      <c r="J4" s="566"/>
    </row>
    <row r="5" s="560" customFormat="1" ht="67.5" spans="1:10">
      <c r="A5" s="568" t="s">
        <v>18</v>
      </c>
      <c r="B5" s="568">
        <f>ROW()-3</f>
        <v>2</v>
      </c>
      <c r="C5" s="568" t="s">
        <v>19</v>
      </c>
      <c r="D5" s="569" t="s">
        <v>1238</v>
      </c>
      <c r="E5" s="568" t="s">
        <v>10</v>
      </c>
      <c r="F5" s="570">
        <v>1850000</v>
      </c>
      <c r="G5" s="570" t="s">
        <v>21</v>
      </c>
      <c r="H5" s="571" t="s">
        <v>21</v>
      </c>
      <c r="I5" s="568" t="s">
        <v>22</v>
      </c>
      <c r="J5" s="568" t="s">
        <v>23</v>
      </c>
    </row>
    <row r="6" s="560" customFormat="1" ht="27" spans="1:10">
      <c r="A6" s="568"/>
      <c r="B6" s="568">
        <f t="shared" ref="B6:B15" si="0">ROW()-3</f>
        <v>3</v>
      </c>
      <c r="C6" s="572" t="s">
        <v>26</v>
      </c>
      <c r="D6" s="573" t="s">
        <v>21</v>
      </c>
      <c r="E6" s="568" t="s">
        <v>11</v>
      </c>
      <c r="F6" s="574" t="s">
        <v>21</v>
      </c>
      <c r="G6" s="570" t="s">
        <v>21</v>
      </c>
      <c r="H6" s="571" t="s">
        <v>21</v>
      </c>
      <c r="I6" s="579" t="s">
        <v>21</v>
      </c>
      <c r="J6" s="568" t="s">
        <v>23</v>
      </c>
    </row>
    <row r="7" s="560" customFormat="1" ht="40.5" spans="1:10">
      <c r="A7" s="568"/>
      <c r="B7" s="568">
        <f t="shared" si="0"/>
        <v>4</v>
      </c>
      <c r="C7" s="568" t="s">
        <v>27</v>
      </c>
      <c r="D7" s="569" t="s">
        <v>1239</v>
      </c>
      <c r="E7" s="568" t="s">
        <v>11</v>
      </c>
      <c r="F7" s="570" t="s">
        <v>21</v>
      </c>
      <c r="G7" s="570" t="s">
        <v>21</v>
      </c>
      <c r="H7" s="571" t="s">
        <v>21</v>
      </c>
      <c r="I7" s="568" t="s">
        <v>22</v>
      </c>
      <c r="J7" s="568" t="s">
        <v>23</v>
      </c>
    </row>
    <row r="8" s="560" customFormat="1" ht="27" spans="1:10">
      <c r="A8" s="568" t="s">
        <v>29</v>
      </c>
      <c r="B8" s="568">
        <f t="shared" si="0"/>
        <v>5</v>
      </c>
      <c r="C8" s="568" t="s">
        <v>39</v>
      </c>
      <c r="D8" s="569" t="s">
        <v>1922</v>
      </c>
      <c r="E8" s="568" t="s">
        <v>10</v>
      </c>
      <c r="F8" s="577">
        <v>59675</v>
      </c>
      <c r="G8" s="576">
        <v>2021.1</v>
      </c>
      <c r="H8" s="568">
        <v>2023.12</v>
      </c>
      <c r="I8" s="568" t="s">
        <v>46</v>
      </c>
      <c r="J8" s="568" t="s">
        <v>47</v>
      </c>
    </row>
    <row r="9" s="560" customFormat="1" ht="27" spans="1:10">
      <c r="A9" s="568"/>
      <c r="B9" s="568">
        <f t="shared" si="0"/>
        <v>6</v>
      </c>
      <c r="C9" s="568" t="s">
        <v>55</v>
      </c>
      <c r="D9" s="569" t="s">
        <v>56</v>
      </c>
      <c r="E9" s="568" t="s">
        <v>10</v>
      </c>
      <c r="F9" s="577">
        <v>46000</v>
      </c>
      <c r="G9" s="578" t="s">
        <v>57</v>
      </c>
      <c r="H9" s="579">
        <v>2022.6</v>
      </c>
      <c r="I9" s="568" t="s">
        <v>58</v>
      </c>
      <c r="J9" s="568" t="s">
        <v>59</v>
      </c>
    </row>
    <row r="10" s="560" customFormat="1" ht="27" spans="1:10">
      <c r="A10" s="568"/>
      <c r="B10" s="568">
        <f t="shared" si="0"/>
        <v>7</v>
      </c>
      <c r="C10" s="568" t="s">
        <v>70</v>
      </c>
      <c r="D10" s="569" t="s">
        <v>80</v>
      </c>
      <c r="E10" s="568" t="s">
        <v>10</v>
      </c>
      <c r="F10" s="580" t="s">
        <v>21</v>
      </c>
      <c r="G10" s="580" t="s">
        <v>21</v>
      </c>
      <c r="H10" s="581" t="s">
        <v>21</v>
      </c>
      <c r="I10" s="568" t="s">
        <v>81</v>
      </c>
      <c r="J10" s="568" t="s">
        <v>23</v>
      </c>
    </row>
    <row r="11" s="560" customFormat="1" ht="27" spans="1:10">
      <c r="A11" s="568"/>
      <c r="B11" s="568">
        <f t="shared" si="0"/>
        <v>8</v>
      </c>
      <c r="C11" s="568"/>
      <c r="D11" s="569" t="s">
        <v>82</v>
      </c>
      <c r="E11" s="568" t="s">
        <v>10</v>
      </c>
      <c r="F11" s="577" t="s">
        <v>21</v>
      </c>
      <c r="G11" s="580" t="s">
        <v>21</v>
      </c>
      <c r="H11" s="581" t="s">
        <v>21</v>
      </c>
      <c r="I11" s="568" t="s">
        <v>83</v>
      </c>
      <c r="J11" s="568" t="s">
        <v>47</v>
      </c>
    </row>
    <row r="12" s="560" customFormat="1" ht="27" spans="1:10">
      <c r="A12" s="568"/>
      <c r="B12" s="568">
        <f t="shared" si="0"/>
        <v>9</v>
      </c>
      <c r="C12" s="568"/>
      <c r="D12" s="569" t="s">
        <v>1923</v>
      </c>
      <c r="E12" s="568" t="s">
        <v>85</v>
      </c>
      <c r="F12" s="577">
        <v>34000</v>
      </c>
      <c r="G12" s="577">
        <v>2015.7</v>
      </c>
      <c r="H12" s="576">
        <v>2021.6</v>
      </c>
      <c r="I12" s="568" t="s">
        <v>89</v>
      </c>
      <c r="J12" s="568" t="s">
        <v>59</v>
      </c>
    </row>
    <row r="13" s="560" customFormat="1" ht="40.5" spans="1:10">
      <c r="A13" s="568"/>
      <c r="B13" s="568">
        <f t="shared" si="0"/>
        <v>10</v>
      </c>
      <c r="C13" s="568"/>
      <c r="D13" s="569" t="s">
        <v>95</v>
      </c>
      <c r="E13" s="568" t="s">
        <v>10</v>
      </c>
      <c r="F13" s="577">
        <v>100</v>
      </c>
      <c r="G13" s="580" t="s">
        <v>21</v>
      </c>
      <c r="H13" s="581" t="s">
        <v>21</v>
      </c>
      <c r="I13" s="568" t="s">
        <v>1246</v>
      </c>
      <c r="J13" s="568" t="s">
        <v>23</v>
      </c>
    </row>
    <row r="14" s="560" customFormat="1" ht="27" spans="1:10">
      <c r="A14" s="568"/>
      <c r="B14" s="568">
        <f t="shared" si="0"/>
        <v>11</v>
      </c>
      <c r="C14" s="568" t="s">
        <v>97</v>
      </c>
      <c r="D14" s="569" t="s">
        <v>98</v>
      </c>
      <c r="E14" s="568" t="s">
        <v>10</v>
      </c>
      <c r="F14" s="577">
        <v>35000</v>
      </c>
      <c r="G14" s="583">
        <v>2022</v>
      </c>
      <c r="H14" s="581" t="s">
        <v>99</v>
      </c>
      <c r="I14" s="568" t="s">
        <v>100</v>
      </c>
      <c r="J14" s="568" t="s">
        <v>47</v>
      </c>
    </row>
    <row r="15" s="560" customFormat="1" spans="1:10">
      <c r="A15" s="568"/>
      <c r="B15" s="568">
        <f t="shared" si="0"/>
        <v>12</v>
      </c>
      <c r="C15" s="568" t="s">
        <v>103</v>
      </c>
      <c r="D15" s="569" t="s">
        <v>107</v>
      </c>
      <c r="E15" s="568" t="s">
        <v>11</v>
      </c>
      <c r="F15" s="568" t="s">
        <v>21</v>
      </c>
      <c r="G15" s="568" t="s">
        <v>21</v>
      </c>
      <c r="H15" s="568" t="s">
        <v>21</v>
      </c>
      <c r="I15" s="568" t="s">
        <v>59</v>
      </c>
      <c r="J15" s="568" t="s">
        <v>59</v>
      </c>
    </row>
    <row r="16" s="560" customFormat="1" spans="1:10">
      <c r="A16" s="568"/>
      <c r="B16" s="568">
        <f t="shared" ref="B16:B25" si="1">ROW()-3</f>
        <v>13</v>
      </c>
      <c r="C16" s="568"/>
      <c r="D16" s="569" t="s">
        <v>108</v>
      </c>
      <c r="E16" s="568" t="s">
        <v>11</v>
      </c>
      <c r="F16" s="568" t="s">
        <v>21</v>
      </c>
      <c r="G16" s="568" t="s">
        <v>21</v>
      </c>
      <c r="H16" s="568" t="s">
        <v>21</v>
      </c>
      <c r="I16" s="568" t="s">
        <v>47</v>
      </c>
      <c r="J16" s="568" t="s">
        <v>47</v>
      </c>
    </row>
    <row r="17" s="560" customFormat="1" spans="1:10">
      <c r="A17" s="568"/>
      <c r="B17" s="568">
        <f t="shared" si="1"/>
        <v>14</v>
      </c>
      <c r="C17" s="568"/>
      <c r="D17" s="569" t="s">
        <v>113</v>
      </c>
      <c r="E17" s="568" t="s">
        <v>11</v>
      </c>
      <c r="F17" s="568" t="s">
        <v>21</v>
      </c>
      <c r="G17" s="568" t="s">
        <v>21</v>
      </c>
      <c r="H17" s="568" t="s">
        <v>21</v>
      </c>
      <c r="I17" s="568" t="s">
        <v>114</v>
      </c>
      <c r="J17" s="568" t="s">
        <v>23</v>
      </c>
    </row>
    <row r="18" s="560" customFormat="1" ht="27" spans="1:10">
      <c r="A18" s="568"/>
      <c r="B18" s="568">
        <f t="shared" si="1"/>
        <v>15</v>
      </c>
      <c r="C18" s="568" t="s">
        <v>119</v>
      </c>
      <c r="D18" s="569" t="s">
        <v>120</v>
      </c>
      <c r="E18" s="568" t="s">
        <v>11</v>
      </c>
      <c r="F18" s="568" t="s">
        <v>21</v>
      </c>
      <c r="G18" s="568" t="s">
        <v>21</v>
      </c>
      <c r="H18" s="568" t="s">
        <v>21</v>
      </c>
      <c r="I18" s="568" t="s">
        <v>121</v>
      </c>
      <c r="J18" s="568" t="s">
        <v>121</v>
      </c>
    </row>
    <row r="19" s="560" customFormat="1" spans="1:10">
      <c r="A19" s="568"/>
      <c r="B19" s="568">
        <f t="shared" si="1"/>
        <v>16</v>
      </c>
      <c r="C19" s="568"/>
      <c r="D19" s="569" t="s">
        <v>122</v>
      </c>
      <c r="E19" s="568" t="s">
        <v>11</v>
      </c>
      <c r="F19" s="568" t="s">
        <v>21</v>
      </c>
      <c r="G19" s="568" t="s">
        <v>21</v>
      </c>
      <c r="H19" s="568" t="s">
        <v>21</v>
      </c>
      <c r="I19" s="568" t="s">
        <v>114</v>
      </c>
      <c r="J19" s="568" t="s">
        <v>23</v>
      </c>
    </row>
    <row r="20" s="560" customFormat="1" spans="1:10">
      <c r="A20" s="568"/>
      <c r="B20" s="568">
        <f t="shared" si="1"/>
        <v>17</v>
      </c>
      <c r="C20" s="568"/>
      <c r="D20" s="569" t="s">
        <v>123</v>
      </c>
      <c r="E20" s="568" t="s">
        <v>10</v>
      </c>
      <c r="F20" s="568" t="s">
        <v>21</v>
      </c>
      <c r="G20" s="568" t="s">
        <v>21</v>
      </c>
      <c r="H20" s="568" t="s">
        <v>21</v>
      </c>
      <c r="I20" s="568" t="s">
        <v>121</v>
      </c>
      <c r="J20" s="568" t="s">
        <v>121</v>
      </c>
    </row>
    <row r="21" s="560" customFormat="1" ht="40.5" spans="1:10">
      <c r="A21" s="568"/>
      <c r="B21" s="568">
        <f t="shared" si="1"/>
        <v>18</v>
      </c>
      <c r="C21" s="568"/>
      <c r="D21" s="569" t="s">
        <v>124</v>
      </c>
      <c r="E21" s="568" t="s">
        <v>11</v>
      </c>
      <c r="F21" s="568" t="s">
        <v>21</v>
      </c>
      <c r="G21" s="568" t="s">
        <v>21</v>
      </c>
      <c r="H21" s="568" t="s">
        <v>21</v>
      </c>
      <c r="I21" s="568" t="s">
        <v>125</v>
      </c>
      <c r="J21" s="568" t="s">
        <v>125</v>
      </c>
    </row>
    <row r="22" s="560" customFormat="1" ht="27" spans="1:10">
      <c r="A22" s="568"/>
      <c r="B22" s="568">
        <f t="shared" si="1"/>
        <v>19</v>
      </c>
      <c r="C22" s="568" t="s">
        <v>131</v>
      </c>
      <c r="D22" s="569" t="s">
        <v>132</v>
      </c>
      <c r="E22" s="568" t="s">
        <v>11</v>
      </c>
      <c r="F22" s="570">
        <v>250000</v>
      </c>
      <c r="G22" s="570" t="s">
        <v>21</v>
      </c>
      <c r="H22" s="571" t="s">
        <v>21</v>
      </c>
      <c r="I22" s="568" t="s">
        <v>133</v>
      </c>
      <c r="J22" s="568" t="s">
        <v>134</v>
      </c>
    </row>
    <row r="23" s="560" customFormat="1" ht="40.5" spans="1:10">
      <c r="A23" s="568"/>
      <c r="B23" s="568">
        <f t="shared" si="1"/>
        <v>20</v>
      </c>
      <c r="C23" s="568" t="s">
        <v>135</v>
      </c>
      <c r="D23" s="569" t="s">
        <v>136</v>
      </c>
      <c r="E23" s="568" t="s">
        <v>10</v>
      </c>
      <c r="F23" s="576">
        <v>226116</v>
      </c>
      <c r="G23" s="568">
        <v>2020.12</v>
      </c>
      <c r="H23" s="568">
        <v>2022.8</v>
      </c>
      <c r="I23" s="568" t="s">
        <v>137</v>
      </c>
      <c r="J23" s="568" t="s">
        <v>121</v>
      </c>
    </row>
    <row r="24" s="560" customFormat="1" ht="40.5" spans="1:10">
      <c r="A24" s="568"/>
      <c r="B24" s="568">
        <f t="shared" si="1"/>
        <v>21</v>
      </c>
      <c r="C24" s="568" t="s">
        <v>138</v>
      </c>
      <c r="D24" s="569" t="s">
        <v>139</v>
      </c>
      <c r="E24" s="568" t="s">
        <v>10</v>
      </c>
      <c r="F24" s="576">
        <v>214303.62</v>
      </c>
      <c r="G24" s="568">
        <v>2020.12</v>
      </c>
      <c r="H24" s="568">
        <v>2022.8</v>
      </c>
      <c r="I24" s="568" t="s">
        <v>137</v>
      </c>
      <c r="J24" s="568" t="s">
        <v>121</v>
      </c>
    </row>
    <row r="25" s="560" customFormat="1" ht="54" spans="1:10">
      <c r="A25" s="568"/>
      <c r="B25" s="568">
        <f t="shared" si="1"/>
        <v>22</v>
      </c>
      <c r="C25" s="568" t="s">
        <v>140</v>
      </c>
      <c r="D25" s="569" t="s">
        <v>141</v>
      </c>
      <c r="E25" s="568" t="s">
        <v>10</v>
      </c>
      <c r="F25" s="576">
        <v>144310</v>
      </c>
      <c r="G25" s="568">
        <v>2020.12</v>
      </c>
      <c r="H25" s="568">
        <v>2022.8</v>
      </c>
      <c r="I25" s="568" t="s">
        <v>137</v>
      </c>
      <c r="J25" s="568" t="s">
        <v>121</v>
      </c>
    </row>
    <row r="26" s="560" customFormat="1" ht="27" spans="1:10">
      <c r="A26" s="568" t="s">
        <v>150</v>
      </c>
      <c r="B26" s="568">
        <f t="shared" ref="B26:B35" si="2">ROW()-3</f>
        <v>23</v>
      </c>
      <c r="C26" s="568" t="s">
        <v>151</v>
      </c>
      <c r="D26" s="569" t="s">
        <v>152</v>
      </c>
      <c r="E26" s="568" t="s">
        <v>11</v>
      </c>
      <c r="F26" s="574">
        <v>25400</v>
      </c>
      <c r="G26" s="584" t="s">
        <v>21</v>
      </c>
      <c r="H26" s="581" t="s">
        <v>21</v>
      </c>
      <c r="I26" s="588" t="s">
        <v>153</v>
      </c>
      <c r="J26" s="568" t="s">
        <v>1251</v>
      </c>
    </row>
    <row r="27" s="560" customFormat="1" ht="27" spans="1:10">
      <c r="A27" s="568"/>
      <c r="B27" s="568">
        <f t="shared" si="2"/>
        <v>24</v>
      </c>
      <c r="C27" s="568" t="s">
        <v>154</v>
      </c>
      <c r="D27" s="569" t="s">
        <v>155</v>
      </c>
      <c r="E27" s="568" t="s">
        <v>11</v>
      </c>
      <c r="F27" s="572">
        <v>220500</v>
      </c>
      <c r="G27" s="584" t="s">
        <v>21</v>
      </c>
      <c r="H27" s="581" t="s">
        <v>21</v>
      </c>
      <c r="I27" s="588" t="s">
        <v>153</v>
      </c>
      <c r="J27" s="568" t="s">
        <v>1253</v>
      </c>
    </row>
    <row r="28" s="560" customFormat="1" ht="27" spans="1:10">
      <c r="A28" s="568"/>
      <c r="B28" s="568">
        <f t="shared" si="2"/>
        <v>25</v>
      </c>
      <c r="C28" s="568" t="s">
        <v>157</v>
      </c>
      <c r="D28" s="569" t="s">
        <v>158</v>
      </c>
      <c r="E28" s="568" t="s">
        <v>11</v>
      </c>
      <c r="F28" s="575">
        <v>402000</v>
      </c>
      <c r="G28" s="568" t="s">
        <v>21</v>
      </c>
      <c r="H28" s="568" t="s">
        <v>21</v>
      </c>
      <c r="I28" s="575" t="s">
        <v>153</v>
      </c>
      <c r="J28" s="568" t="s">
        <v>156</v>
      </c>
    </row>
    <row r="29" s="560" customFormat="1" ht="27" spans="1:10">
      <c r="A29" s="568"/>
      <c r="B29" s="568">
        <f t="shared" si="2"/>
        <v>26</v>
      </c>
      <c r="C29" s="568" t="s">
        <v>159</v>
      </c>
      <c r="D29" s="569" t="s">
        <v>160</v>
      </c>
      <c r="E29" s="568" t="s">
        <v>10</v>
      </c>
      <c r="F29" s="568">
        <v>45900</v>
      </c>
      <c r="G29" s="568">
        <v>2021</v>
      </c>
      <c r="H29" s="568">
        <v>2023</v>
      </c>
      <c r="I29" s="589" t="s">
        <v>161</v>
      </c>
      <c r="J29" s="568" t="s">
        <v>47</v>
      </c>
    </row>
    <row r="30" s="560" customFormat="1" ht="27" spans="1:10">
      <c r="A30" s="568"/>
      <c r="B30" s="568">
        <f t="shared" si="2"/>
        <v>27</v>
      </c>
      <c r="C30" s="568" t="s">
        <v>163</v>
      </c>
      <c r="D30" s="569" t="s">
        <v>164</v>
      </c>
      <c r="E30" s="568" t="s">
        <v>10</v>
      </c>
      <c r="F30" s="568">
        <v>15757</v>
      </c>
      <c r="G30" s="568">
        <v>2022</v>
      </c>
      <c r="H30" s="568">
        <v>2024</v>
      </c>
      <c r="I30" s="589" t="s">
        <v>219</v>
      </c>
      <c r="J30" s="568" t="s">
        <v>110</v>
      </c>
    </row>
    <row r="31" s="560" customFormat="1" ht="27" spans="1:10">
      <c r="A31" s="568"/>
      <c r="B31" s="568">
        <f t="shared" si="2"/>
        <v>28</v>
      </c>
      <c r="C31" s="568" t="s">
        <v>168</v>
      </c>
      <c r="D31" s="569" t="s">
        <v>169</v>
      </c>
      <c r="E31" s="568" t="s">
        <v>10</v>
      </c>
      <c r="F31" s="577">
        <v>28000</v>
      </c>
      <c r="G31" s="579">
        <v>2020.12</v>
      </c>
      <c r="H31" s="579">
        <v>2022.12</v>
      </c>
      <c r="I31" s="568" t="s">
        <v>170</v>
      </c>
      <c r="J31" s="568" t="s">
        <v>47</v>
      </c>
    </row>
    <row r="32" s="560" customFormat="1" ht="54" spans="1:10">
      <c r="A32" s="568"/>
      <c r="B32" s="568">
        <f t="shared" si="2"/>
        <v>29</v>
      </c>
      <c r="C32" s="568" t="s">
        <v>1171</v>
      </c>
      <c r="D32" s="569" t="s">
        <v>1172</v>
      </c>
      <c r="E32" s="568" t="s">
        <v>10</v>
      </c>
      <c r="F32" s="575">
        <v>72800</v>
      </c>
      <c r="G32" s="568">
        <v>2021</v>
      </c>
      <c r="H32" s="568">
        <v>2023</v>
      </c>
      <c r="I32" s="568" t="s">
        <v>1173</v>
      </c>
      <c r="J32" s="568" t="s">
        <v>1254</v>
      </c>
    </row>
    <row r="33" s="560" customFormat="1" spans="1:10">
      <c r="A33" s="568"/>
      <c r="B33" s="568">
        <f t="shared" si="2"/>
        <v>30</v>
      </c>
      <c r="C33" s="568" t="s">
        <v>171</v>
      </c>
      <c r="D33" s="569" t="s">
        <v>172</v>
      </c>
      <c r="E33" s="568" t="s">
        <v>11</v>
      </c>
      <c r="F33" s="568" t="s">
        <v>21</v>
      </c>
      <c r="G33" s="568" t="s">
        <v>21</v>
      </c>
      <c r="H33" s="568" t="s">
        <v>21</v>
      </c>
      <c r="I33" s="568" t="s">
        <v>21</v>
      </c>
      <c r="J33" s="568" t="s">
        <v>47</v>
      </c>
    </row>
    <row r="34" s="560" customFormat="1" spans="1:10">
      <c r="A34" s="568"/>
      <c r="B34" s="568">
        <f t="shared" si="2"/>
        <v>31</v>
      </c>
      <c r="C34" s="568" t="s">
        <v>175</v>
      </c>
      <c r="D34" s="569" t="s">
        <v>176</v>
      </c>
      <c r="E34" s="568" t="s">
        <v>11</v>
      </c>
      <c r="F34" s="568" t="s">
        <v>21</v>
      </c>
      <c r="G34" s="568" t="s">
        <v>21</v>
      </c>
      <c r="H34" s="568" t="s">
        <v>21</v>
      </c>
      <c r="I34" s="568" t="s">
        <v>21</v>
      </c>
      <c r="J34" s="568" t="s">
        <v>59</v>
      </c>
    </row>
    <row r="35" s="560" customFormat="1" spans="1:10">
      <c r="A35" s="568"/>
      <c r="B35" s="568">
        <f t="shared" si="2"/>
        <v>32</v>
      </c>
      <c r="C35" s="568" t="s">
        <v>180</v>
      </c>
      <c r="D35" s="569" t="s">
        <v>181</v>
      </c>
      <c r="E35" s="568" t="s">
        <v>10</v>
      </c>
      <c r="F35" s="568" t="s">
        <v>21</v>
      </c>
      <c r="G35" s="568" t="s">
        <v>21</v>
      </c>
      <c r="H35" s="568" t="s">
        <v>21</v>
      </c>
      <c r="I35" s="568" t="s">
        <v>21</v>
      </c>
      <c r="J35" s="568" t="s">
        <v>59</v>
      </c>
    </row>
    <row r="36" s="560" customFormat="1" ht="40.5" spans="1:10">
      <c r="A36" s="568"/>
      <c r="B36" s="568">
        <f t="shared" ref="B36:B45" si="3">ROW()-3</f>
        <v>33</v>
      </c>
      <c r="C36" s="568" t="s">
        <v>336</v>
      </c>
      <c r="D36" s="569" t="s">
        <v>1174</v>
      </c>
      <c r="E36" s="568" t="s">
        <v>10</v>
      </c>
      <c r="F36" s="575">
        <v>49000</v>
      </c>
      <c r="G36" s="568">
        <v>2021</v>
      </c>
      <c r="H36" s="568">
        <v>2023</v>
      </c>
      <c r="I36" s="588" t="s">
        <v>1175</v>
      </c>
      <c r="J36" s="568" t="s">
        <v>59</v>
      </c>
    </row>
    <row r="37" s="560" customFormat="1" ht="27" spans="1:10">
      <c r="A37" s="568"/>
      <c r="B37" s="568">
        <f t="shared" si="3"/>
        <v>34</v>
      </c>
      <c r="C37" s="568" t="s">
        <v>295</v>
      </c>
      <c r="D37" s="569" t="s">
        <v>296</v>
      </c>
      <c r="E37" s="568" t="s">
        <v>11</v>
      </c>
      <c r="F37" s="576" t="s">
        <v>21</v>
      </c>
      <c r="G37" s="568">
        <v>2021</v>
      </c>
      <c r="H37" s="568">
        <v>2023</v>
      </c>
      <c r="I37" s="568" t="s">
        <v>297</v>
      </c>
      <c r="J37" s="579" t="s">
        <v>47</v>
      </c>
    </row>
    <row r="38" s="560" customFormat="1" ht="27" spans="1:10">
      <c r="A38" s="568"/>
      <c r="B38" s="568">
        <f t="shared" si="3"/>
        <v>35</v>
      </c>
      <c r="C38" s="568" t="s">
        <v>298</v>
      </c>
      <c r="D38" s="569" t="s">
        <v>299</v>
      </c>
      <c r="E38" s="568" t="s">
        <v>11</v>
      </c>
      <c r="F38" s="576" t="s">
        <v>21</v>
      </c>
      <c r="G38" s="568">
        <v>2022</v>
      </c>
      <c r="H38" s="568">
        <v>2024</v>
      </c>
      <c r="I38" s="568" t="s">
        <v>300</v>
      </c>
      <c r="J38" s="579" t="s">
        <v>59</v>
      </c>
    </row>
    <row r="39" s="560" customFormat="1" ht="27" spans="1:10">
      <c r="A39" s="568"/>
      <c r="B39" s="568">
        <f t="shared" si="3"/>
        <v>36</v>
      </c>
      <c r="C39" s="568" t="s">
        <v>302</v>
      </c>
      <c r="D39" s="569" t="s">
        <v>303</v>
      </c>
      <c r="E39" s="568" t="s">
        <v>11</v>
      </c>
      <c r="F39" s="576" t="s">
        <v>21</v>
      </c>
      <c r="G39" s="568">
        <v>2022</v>
      </c>
      <c r="H39" s="568">
        <v>2024</v>
      </c>
      <c r="I39" s="568" t="s">
        <v>300</v>
      </c>
      <c r="J39" s="579" t="s">
        <v>59</v>
      </c>
    </row>
    <row r="40" s="560" customFormat="1" ht="27" spans="1:10">
      <c r="A40" s="568"/>
      <c r="B40" s="568">
        <f t="shared" si="3"/>
        <v>37</v>
      </c>
      <c r="C40" s="568" t="s">
        <v>304</v>
      </c>
      <c r="D40" s="569" t="s">
        <v>299</v>
      </c>
      <c r="E40" s="568" t="s">
        <v>11</v>
      </c>
      <c r="F40" s="576" t="s">
        <v>21</v>
      </c>
      <c r="G40" s="568">
        <v>2022</v>
      </c>
      <c r="H40" s="568">
        <v>2024</v>
      </c>
      <c r="I40" s="568" t="s">
        <v>300</v>
      </c>
      <c r="J40" s="579" t="s">
        <v>59</v>
      </c>
    </row>
    <row r="41" s="560" customFormat="1" ht="27" spans="1:10">
      <c r="A41" s="568"/>
      <c r="B41" s="568">
        <f t="shared" si="3"/>
        <v>38</v>
      </c>
      <c r="C41" s="568" t="s">
        <v>307</v>
      </c>
      <c r="D41" s="569" t="s">
        <v>308</v>
      </c>
      <c r="E41" s="568" t="s">
        <v>11</v>
      </c>
      <c r="F41" s="576" t="s">
        <v>21</v>
      </c>
      <c r="G41" s="568">
        <v>2022</v>
      </c>
      <c r="H41" s="568">
        <v>2024</v>
      </c>
      <c r="I41" s="568" t="s">
        <v>300</v>
      </c>
      <c r="J41" s="579" t="s">
        <v>59</v>
      </c>
    </row>
    <row r="42" s="560" customFormat="1" ht="27" spans="1:10">
      <c r="A42" s="568"/>
      <c r="B42" s="568">
        <f t="shared" si="3"/>
        <v>39</v>
      </c>
      <c r="C42" s="568" t="s">
        <v>309</v>
      </c>
      <c r="D42" s="569" t="s">
        <v>325</v>
      </c>
      <c r="E42" s="568" t="s">
        <v>11</v>
      </c>
      <c r="F42" s="576" t="s">
        <v>21</v>
      </c>
      <c r="G42" s="568">
        <v>2021</v>
      </c>
      <c r="H42" s="568">
        <v>2023</v>
      </c>
      <c r="I42" s="568" t="s">
        <v>311</v>
      </c>
      <c r="J42" s="579" t="s">
        <v>59</v>
      </c>
    </row>
    <row r="43" s="560" customFormat="1" ht="40.5" spans="1:10">
      <c r="A43" s="568"/>
      <c r="B43" s="568">
        <f t="shared" si="3"/>
        <v>40</v>
      </c>
      <c r="C43" s="568" t="s">
        <v>1255</v>
      </c>
      <c r="D43" s="569" t="s">
        <v>1256</v>
      </c>
      <c r="E43" s="568" t="s">
        <v>85</v>
      </c>
      <c r="F43" s="576">
        <v>6060.77</v>
      </c>
      <c r="G43" s="579">
        <v>2020</v>
      </c>
      <c r="H43" s="579">
        <v>2021</v>
      </c>
      <c r="I43" s="579" t="s">
        <v>464</v>
      </c>
      <c r="J43" s="579" t="s">
        <v>47</v>
      </c>
    </row>
    <row r="44" s="560" customFormat="1" ht="27" spans="1:10">
      <c r="A44" s="568"/>
      <c r="B44" s="568">
        <f t="shared" si="3"/>
        <v>41</v>
      </c>
      <c r="C44" s="568" t="s">
        <v>313</v>
      </c>
      <c r="D44" s="569" t="s">
        <v>314</v>
      </c>
      <c r="E44" s="568" t="s">
        <v>11</v>
      </c>
      <c r="F44" s="576" t="s">
        <v>21</v>
      </c>
      <c r="G44" s="568">
        <v>2021</v>
      </c>
      <c r="H44" s="568">
        <v>2023</v>
      </c>
      <c r="I44" s="568" t="s">
        <v>47</v>
      </c>
      <c r="J44" s="568" t="s">
        <v>47</v>
      </c>
    </row>
    <row r="45" s="560" customFormat="1" spans="1:10">
      <c r="A45" s="568"/>
      <c r="B45" s="568">
        <f t="shared" si="3"/>
        <v>42</v>
      </c>
      <c r="C45" s="568" t="s">
        <v>326</v>
      </c>
      <c r="D45" s="569" t="s">
        <v>327</v>
      </c>
      <c r="E45" s="568" t="s">
        <v>11</v>
      </c>
      <c r="F45" s="576" t="s">
        <v>21</v>
      </c>
      <c r="G45" s="576" t="s">
        <v>21</v>
      </c>
      <c r="H45" s="576" t="s">
        <v>21</v>
      </c>
      <c r="I45" s="576" t="s">
        <v>21</v>
      </c>
      <c r="J45" s="568" t="s">
        <v>59</v>
      </c>
    </row>
    <row r="46" s="560" customFormat="1" ht="27" spans="1:10">
      <c r="A46" s="568"/>
      <c r="B46" s="568">
        <f t="shared" ref="B46:B55" si="4">ROW()-3</f>
        <v>43</v>
      </c>
      <c r="C46" s="568" t="s">
        <v>330</v>
      </c>
      <c r="D46" s="569" t="s">
        <v>331</v>
      </c>
      <c r="E46" s="568" t="s">
        <v>11</v>
      </c>
      <c r="F46" s="576" t="s">
        <v>21</v>
      </c>
      <c r="G46" s="576" t="s">
        <v>21</v>
      </c>
      <c r="H46" s="576" t="s">
        <v>21</v>
      </c>
      <c r="I46" s="576" t="s">
        <v>21</v>
      </c>
      <c r="J46" s="568" t="s">
        <v>47</v>
      </c>
    </row>
    <row r="47" s="558" customFormat="1" ht="40.5" spans="1:10">
      <c r="A47" s="568"/>
      <c r="B47" s="568">
        <f t="shared" si="4"/>
        <v>44</v>
      </c>
      <c r="C47" s="568" t="s">
        <v>1257</v>
      </c>
      <c r="D47" s="569" t="s">
        <v>1258</v>
      </c>
      <c r="E47" s="568" t="s">
        <v>10</v>
      </c>
      <c r="F47" s="568">
        <v>18970</v>
      </c>
      <c r="G47" s="568">
        <v>2021</v>
      </c>
      <c r="H47" s="568">
        <v>2023</v>
      </c>
      <c r="I47" s="568" t="s">
        <v>464</v>
      </c>
      <c r="J47" s="568" t="s">
        <v>1259</v>
      </c>
    </row>
    <row r="48" s="558" customFormat="1" ht="27" spans="1:10">
      <c r="A48" s="568"/>
      <c r="B48" s="568">
        <f t="shared" si="4"/>
        <v>45</v>
      </c>
      <c r="C48" s="568" t="s">
        <v>1260</v>
      </c>
      <c r="D48" s="569" t="s">
        <v>1261</v>
      </c>
      <c r="E48" s="568" t="s">
        <v>11</v>
      </c>
      <c r="F48" s="568">
        <v>7171.49</v>
      </c>
      <c r="G48" s="568">
        <v>2021</v>
      </c>
      <c r="H48" s="568">
        <v>2022</v>
      </c>
      <c r="I48" s="568" t="s">
        <v>464</v>
      </c>
      <c r="J48" s="568" t="s">
        <v>47</v>
      </c>
    </row>
    <row r="49" s="560" customFormat="1" ht="27" spans="1:10">
      <c r="A49" s="568"/>
      <c r="B49" s="568">
        <f t="shared" si="4"/>
        <v>46</v>
      </c>
      <c r="C49" s="592" t="s">
        <v>182</v>
      </c>
      <c r="D49" s="593" t="s">
        <v>1262</v>
      </c>
      <c r="E49" s="568" t="s">
        <v>85</v>
      </c>
      <c r="F49" s="576">
        <v>396346</v>
      </c>
      <c r="G49" s="568">
        <v>2019.8</v>
      </c>
      <c r="H49" s="568">
        <v>2021.12</v>
      </c>
      <c r="I49" s="568" t="s">
        <v>137</v>
      </c>
      <c r="J49" s="568" t="s">
        <v>121</v>
      </c>
    </row>
    <row r="50" s="560" customFormat="1" ht="40.5" spans="1:10">
      <c r="A50" s="568"/>
      <c r="B50" s="568">
        <f t="shared" si="4"/>
        <v>47</v>
      </c>
      <c r="C50" s="592" t="s">
        <v>184</v>
      </c>
      <c r="D50" s="593" t="s">
        <v>1263</v>
      </c>
      <c r="E50" s="568" t="s">
        <v>85</v>
      </c>
      <c r="F50" s="576">
        <v>127300</v>
      </c>
      <c r="G50" s="568">
        <v>2018.9</v>
      </c>
      <c r="H50" s="568">
        <v>2021.12</v>
      </c>
      <c r="I50" s="568" t="s">
        <v>137</v>
      </c>
      <c r="J50" s="568" t="s">
        <v>121</v>
      </c>
    </row>
    <row r="51" s="560" customFormat="1" ht="40.5" spans="1:10">
      <c r="A51" s="568"/>
      <c r="B51" s="568">
        <f t="shared" si="4"/>
        <v>48</v>
      </c>
      <c r="C51" s="568" t="s">
        <v>186</v>
      </c>
      <c r="D51" s="569" t="s">
        <v>187</v>
      </c>
      <c r="E51" s="568" t="s">
        <v>10</v>
      </c>
      <c r="F51" s="576">
        <v>126449</v>
      </c>
      <c r="G51" s="568">
        <v>2020.12</v>
      </c>
      <c r="H51" s="568">
        <v>2022.12</v>
      </c>
      <c r="I51" s="568" t="s">
        <v>137</v>
      </c>
      <c r="J51" s="568" t="s">
        <v>121</v>
      </c>
    </row>
    <row r="52" s="560" customFormat="1" ht="40.5" spans="1:10">
      <c r="A52" s="568"/>
      <c r="B52" s="568">
        <f t="shared" si="4"/>
        <v>49</v>
      </c>
      <c r="C52" s="592" t="s">
        <v>188</v>
      </c>
      <c r="D52" s="593" t="s">
        <v>189</v>
      </c>
      <c r="E52" s="568" t="s">
        <v>85</v>
      </c>
      <c r="F52" s="576">
        <v>80500</v>
      </c>
      <c r="G52" s="568">
        <v>2018.9</v>
      </c>
      <c r="H52" s="568">
        <v>2021.6</v>
      </c>
      <c r="I52" s="568" t="s">
        <v>137</v>
      </c>
      <c r="J52" s="568" t="s">
        <v>121</v>
      </c>
    </row>
    <row r="53" s="560" customFormat="1" ht="27" spans="1:10">
      <c r="A53" s="568"/>
      <c r="B53" s="568">
        <f t="shared" si="4"/>
        <v>50</v>
      </c>
      <c r="C53" s="568" t="s">
        <v>190</v>
      </c>
      <c r="D53" s="569" t="s">
        <v>191</v>
      </c>
      <c r="E53" s="568" t="s">
        <v>85</v>
      </c>
      <c r="F53" s="576">
        <v>49514</v>
      </c>
      <c r="G53" s="568" t="s">
        <v>192</v>
      </c>
      <c r="H53" s="568" t="s">
        <v>193</v>
      </c>
      <c r="I53" s="568" t="s">
        <v>137</v>
      </c>
      <c r="J53" s="568" t="s">
        <v>121</v>
      </c>
    </row>
    <row r="54" s="560" customFormat="1" ht="27" spans="1:10">
      <c r="A54" s="568"/>
      <c r="B54" s="568">
        <f t="shared" si="4"/>
        <v>51</v>
      </c>
      <c r="C54" s="592" t="s">
        <v>194</v>
      </c>
      <c r="D54" s="593" t="s">
        <v>195</v>
      </c>
      <c r="E54" s="568" t="s">
        <v>85</v>
      </c>
      <c r="F54" s="576">
        <v>46500</v>
      </c>
      <c r="G54" s="568">
        <v>2018.9</v>
      </c>
      <c r="H54" s="568">
        <v>2021.9</v>
      </c>
      <c r="I54" s="568" t="s">
        <v>137</v>
      </c>
      <c r="J54" s="568" t="s">
        <v>121</v>
      </c>
    </row>
    <row r="55" s="560" customFormat="1" ht="40.5" spans="1:10">
      <c r="A55" s="568"/>
      <c r="B55" s="568">
        <f t="shared" si="4"/>
        <v>52</v>
      </c>
      <c r="C55" s="592" t="s">
        <v>196</v>
      </c>
      <c r="D55" s="593" t="s">
        <v>197</v>
      </c>
      <c r="E55" s="568" t="s">
        <v>85</v>
      </c>
      <c r="F55" s="576">
        <v>31000</v>
      </c>
      <c r="G55" s="568">
        <v>2020.8</v>
      </c>
      <c r="H55" s="568">
        <v>2022.12</v>
      </c>
      <c r="I55" s="568" t="s">
        <v>137</v>
      </c>
      <c r="J55" s="568" t="s">
        <v>121</v>
      </c>
    </row>
    <row r="56" s="560" customFormat="1" ht="27" spans="1:10">
      <c r="A56" s="568"/>
      <c r="B56" s="568">
        <f t="shared" ref="B56:B65" si="5">ROW()-3</f>
        <v>53</v>
      </c>
      <c r="C56" s="568" t="s">
        <v>177</v>
      </c>
      <c r="D56" s="569" t="s">
        <v>178</v>
      </c>
      <c r="E56" s="568" t="s">
        <v>11</v>
      </c>
      <c r="F56" s="568" t="s">
        <v>21</v>
      </c>
      <c r="G56" s="568" t="s">
        <v>21</v>
      </c>
      <c r="H56" s="568" t="s">
        <v>21</v>
      </c>
      <c r="I56" s="568" t="s">
        <v>21</v>
      </c>
      <c r="J56" s="568" t="s">
        <v>179</v>
      </c>
    </row>
    <row r="57" s="560" customFormat="1" ht="27" spans="1:10">
      <c r="A57" s="568"/>
      <c r="B57" s="568">
        <f t="shared" si="5"/>
        <v>54</v>
      </c>
      <c r="C57" s="568" t="s">
        <v>198</v>
      </c>
      <c r="D57" s="569" t="s">
        <v>199</v>
      </c>
      <c r="E57" s="568" t="s">
        <v>85</v>
      </c>
      <c r="F57" s="568">
        <v>40200</v>
      </c>
      <c r="G57" s="568">
        <v>2021.1</v>
      </c>
      <c r="H57" s="568">
        <v>2023.6</v>
      </c>
      <c r="I57" s="589" t="s">
        <v>219</v>
      </c>
      <c r="J57" s="568" t="s">
        <v>110</v>
      </c>
    </row>
    <row r="58" ht="40.5" spans="1:16378">
      <c r="A58" s="568"/>
      <c r="B58" s="568">
        <f t="shared" si="5"/>
        <v>55</v>
      </c>
      <c r="C58" s="568" t="s">
        <v>1265</v>
      </c>
      <c r="D58" s="569" t="s">
        <v>21</v>
      </c>
      <c r="E58" s="568" t="s">
        <v>10</v>
      </c>
      <c r="F58" s="568">
        <v>50000</v>
      </c>
      <c r="G58" s="568">
        <v>2021.11</v>
      </c>
      <c r="H58" s="568">
        <v>2023.11</v>
      </c>
      <c r="I58" s="589" t="s">
        <v>219</v>
      </c>
      <c r="J58" s="568" t="s">
        <v>110</v>
      </c>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1"/>
      <c r="CE58" s="661"/>
      <c r="CF58" s="661"/>
      <c r="CG58" s="661"/>
      <c r="CH58" s="661"/>
      <c r="CI58" s="661"/>
      <c r="CJ58" s="661"/>
      <c r="CK58" s="661"/>
      <c r="CL58" s="661"/>
      <c r="CM58" s="661"/>
      <c r="CN58" s="661"/>
      <c r="CO58" s="661"/>
      <c r="CP58" s="661"/>
      <c r="CQ58" s="661"/>
      <c r="CR58" s="661"/>
      <c r="CS58" s="661"/>
      <c r="CT58" s="661"/>
      <c r="CU58" s="661"/>
      <c r="CV58" s="661"/>
      <c r="CW58" s="661"/>
      <c r="CX58" s="661"/>
      <c r="CY58" s="661"/>
      <c r="CZ58" s="661"/>
      <c r="DA58" s="661"/>
      <c r="DB58" s="661"/>
      <c r="DC58" s="661"/>
      <c r="DD58" s="661"/>
      <c r="DE58" s="661"/>
      <c r="DF58" s="661"/>
      <c r="DG58" s="661"/>
      <c r="DH58" s="661"/>
      <c r="DI58" s="661"/>
      <c r="DJ58" s="661"/>
      <c r="DK58" s="661"/>
      <c r="DL58" s="661"/>
      <c r="DM58" s="661"/>
      <c r="DN58" s="661"/>
      <c r="DO58" s="661"/>
      <c r="DP58" s="661"/>
      <c r="DQ58" s="661"/>
      <c r="DR58" s="661"/>
      <c r="DS58" s="661"/>
      <c r="DT58" s="661"/>
      <c r="DU58" s="661"/>
      <c r="DV58" s="661"/>
      <c r="DW58" s="661"/>
      <c r="DX58" s="661"/>
      <c r="DY58" s="661"/>
      <c r="DZ58" s="661"/>
      <c r="EA58" s="661"/>
      <c r="EB58" s="661"/>
      <c r="EC58" s="661"/>
      <c r="ED58" s="661"/>
      <c r="EE58" s="661"/>
      <c r="EF58" s="661"/>
      <c r="EG58" s="661"/>
      <c r="EH58" s="661"/>
      <c r="EI58" s="661"/>
      <c r="EJ58" s="661"/>
      <c r="EK58" s="661"/>
      <c r="EL58" s="661"/>
      <c r="EM58" s="661"/>
      <c r="EN58" s="661"/>
      <c r="EO58" s="661"/>
      <c r="EP58" s="661"/>
      <c r="EQ58" s="661"/>
      <c r="ER58" s="661"/>
      <c r="ES58" s="661"/>
      <c r="ET58" s="661"/>
      <c r="EU58" s="661"/>
      <c r="EV58" s="661"/>
      <c r="EW58" s="661"/>
      <c r="EX58" s="661"/>
      <c r="EY58" s="661"/>
      <c r="EZ58" s="661"/>
      <c r="FA58" s="661"/>
      <c r="FB58" s="661"/>
      <c r="FC58" s="661"/>
      <c r="FD58" s="661"/>
      <c r="FE58" s="661"/>
      <c r="FF58" s="661"/>
      <c r="FG58" s="661"/>
      <c r="FH58" s="661"/>
      <c r="FI58" s="661"/>
      <c r="FJ58" s="661"/>
      <c r="FK58" s="661"/>
      <c r="FL58" s="661"/>
      <c r="FM58" s="661"/>
      <c r="FN58" s="661"/>
      <c r="FO58" s="661"/>
      <c r="FP58" s="661"/>
      <c r="FQ58" s="661"/>
      <c r="FR58" s="661"/>
      <c r="FS58" s="661"/>
      <c r="FT58" s="661"/>
      <c r="FU58" s="661"/>
      <c r="FV58" s="661"/>
      <c r="FW58" s="661"/>
      <c r="FX58" s="661"/>
      <c r="FY58" s="661"/>
      <c r="FZ58" s="661"/>
      <c r="GA58" s="661"/>
      <c r="GB58" s="661"/>
      <c r="GC58" s="661"/>
      <c r="GD58" s="661"/>
      <c r="GE58" s="661"/>
      <c r="GF58" s="661"/>
      <c r="GG58" s="661"/>
      <c r="GH58" s="661"/>
      <c r="GI58" s="661"/>
      <c r="GJ58" s="661"/>
      <c r="GK58" s="661"/>
      <c r="GL58" s="661"/>
      <c r="GM58" s="661"/>
      <c r="GN58" s="661"/>
      <c r="GO58" s="661"/>
      <c r="GP58" s="661"/>
      <c r="GQ58" s="661"/>
      <c r="GR58" s="661"/>
      <c r="GS58" s="661"/>
      <c r="GT58" s="661"/>
      <c r="GU58" s="661"/>
      <c r="GV58" s="661"/>
      <c r="GW58" s="661"/>
      <c r="GX58" s="661"/>
      <c r="GY58" s="661"/>
      <c r="GZ58" s="661"/>
      <c r="HA58" s="661"/>
      <c r="HB58" s="661"/>
      <c r="HC58" s="661"/>
      <c r="HD58" s="661"/>
      <c r="HE58" s="661"/>
      <c r="HF58" s="661"/>
      <c r="HG58" s="661"/>
      <c r="HH58" s="661"/>
      <c r="HI58" s="661"/>
      <c r="HJ58" s="661"/>
      <c r="HK58" s="661"/>
      <c r="HL58" s="661"/>
      <c r="HM58" s="661"/>
      <c r="HN58" s="661"/>
      <c r="HO58" s="661"/>
      <c r="HP58" s="661"/>
      <c r="HQ58" s="661"/>
      <c r="HR58" s="661"/>
      <c r="HS58" s="661"/>
      <c r="HT58" s="661"/>
      <c r="HU58" s="661"/>
      <c r="HV58" s="661"/>
      <c r="HW58" s="661"/>
      <c r="HX58" s="661"/>
      <c r="HY58" s="661"/>
      <c r="HZ58" s="661"/>
      <c r="IA58" s="661"/>
      <c r="IB58" s="661"/>
      <c r="IC58" s="661"/>
      <c r="ID58" s="661"/>
      <c r="IE58" s="661"/>
      <c r="IF58" s="661"/>
      <c r="IG58" s="661"/>
      <c r="IH58" s="661"/>
      <c r="II58" s="661"/>
      <c r="IJ58" s="661"/>
      <c r="IK58" s="661"/>
      <c r="IL58" s="661"/>
      <c r="IM58" s="661"/>
      <c r="IN58" s="661"/>
      <c r="IO58" s="661"/>
      <c r="IP58" s="661"/>
      <c r="IQ58" s="661"/>
      <c r="IR58" s="661"/>
      <c r="IS58" s="661"/>
      <c r="IT58" s="661"/>
      <c r="IU58" s="661"/>
      <c r="IV58" s="661"/>
      <c r="IW58" s="661"/>
      <c r="IX58" s="661"/>
      <c r="IY58" s="661"/>
      <c r="IZ58" s="661"/>
      <c r="JA58" s="661"/>
      <c r="JB58" s="661"/>
      <c r="JC58" s="661"/>
      <c r="JD58" s="661"/>
      <c r="JE58" s="661"/>
      <c r="JF58" s="661"/>
      <c r="JG58" s="661"/>
      <c r="JH58" s="661"/>
      <c r="JI58" s="661"/>
      <c r="JJ58" s="661"/>
      <c r="JK58" s="661"/>
      <c r="JL58" s="661"/>
      <c r="JM58" s="661"/>
      <c r="JN58" s="661"/>
      <c r="JO58" s="661"/>
      <c r="JP58" s="661"/>
      <c r="JQ58" s="661"/>
      <c r="JR58" s="661"/>
      <c r="JS58" s="661"/>
      <c r="JT58" s="661"/>
      <c r="JU58" s="661"/>
      <c r="JV58" s="661"/>
      <c r="JW58" s="661"/>
      <c r="JX58" s="661"/>
      <c r="JY58" s="661"/>
      <c r="JZ58" s="661"/>
      <c r="KA58" s="661"/>
      <c r="KB58" s="661"/>
      <c r="KC58" s="661"/>
      <c r="KD58" s="661"/>
      <c r="KE58" s="661"/>
      <c r="KF58" s="661"/>
      <c r="KG58" s="661"/>
      <c r="KH58" s="661"/>
      <c r="KI58" s="661"/>
      <c r="KJ58" s="661"/>
      <c r="KK58" s="661"/>
      <c r="KL58" s="661"/>
      <c r="KM58" s="661"/>
      <c r="KN58" s="661"/>
      <c r="KO58" s="661"/>
      <c r="KP58" s="661"/>
      <c r="KQ58" s="661"/>
      <c r="KR58" s="661"/>
      <c r="KS58" s="661"/>
      <c r="KT58" s="661"/>
      <c r="KU58" s="661"/>
      <c r="KV58" s="661"/>
      <c r="KW58" s="661"/>
      <c r="KX58" s="661"/>
      <c r="KY58" s="661"/>
      <c r="KZ58" s="661"/>
      <c r="LA58" s="661"/>
      <c r="LB58" s="661"/>
      <c r="LC58" s="661"/>
      <c r="LD58" s="661"/>
      <c r="LE58" s="661"/>
      <c r="LF58" s="661"/>
      <c r="LG58" s="661"/>
      <c r="LH58" s="661"/>
      <c r="LI58" s="661"/>
      <c r="LJ58" s="661"/>
      <c r="LK58" s="661"/>
      <c r="LL58" s="661"/>
      <c r="LM58" s="661"/>
      <c r="LN58" s="661"/>
      <c r="LO58" s="661"/>
      <c r="LP58" s="661"/>
      <c r="LQ58" s="661"/>
      <c r="LR58" s="661"/>
      <c r="LS58" s="661"/>
      <c r="LT58" s="661"/>
      <c r="LU58" s="661"/>
      <c r="LV58" s="661"/>
      <c r="LW58" s="661"/>
      <c r="LX58" s="661"/>
      <c r="LY58" s="661"/>
      <c r="LZ58" s="661"/>
      <c r="MA58" s="661"/>
      <c r="MB58" s="661"/>
      <c r="MC58" s="661"/>
      <c r="MD58" s="661"/>
      <c r="ME58" s="661"/>
      <c r="MF58" s="661"/>
      <c r="MG58" s="661"/>
      <c r="MH58" s="661"/>
      <c r="MI58" s="661"/>
      <c r="MJ58" s="661"/>
      <c r="MK58" s="661"/>
      <c r="ML58" s="661"/>
      <c r="MM58" s="661"/>
      <c r="MN58" s="661"/>
      <c r="MO58" s="661"/>
      <c r="MP58" s="661"/>
      <c r="MQ58" s="661"/>
      <c r="MR58" s="661"/>
      <c r="MS58" s="661"/>
      <c r="MT58" s="661"/>
      <c r="MU58" s="661"/>
      <c r="MV58" s="661"/>
      <c r="MW58" s="661"/>
      <c r="MX58" s="661"/>
      <c r="MY58" s="661"/>
      <c r="MZ58" s="661"/>
      <c r="NA58" s="661"/>
      <c r="NB58" s="661"/>
      <c r="NC58" s="661"/>
      <c r="ND58" s="661"/>
      <c r="NE58" s="661"/>
      <c r="NF58" s="661"/>
      <c r="NG58" s="661"/>
      <c r="NH58" s="661"/>
      <c r="NI58" s="661"/>
      <c r="NJ58" s="661"/>
      <c r="NK58" s="661"/>
      <c r="NL58" s="661"/>
      <c r="NM58" s="661"/>
      <c r="NN58" s="661"/>
      <c r="NO58" s="661"/>
      <c r="NP58" s="661"/>
      <c r="NQ58" s="661"/>
      <c r="NR58" s="661"/>
      <c r="NS58" s="661"/>
      <c r="NT58" s="661"/>
      <c r="NU58" s="661"/>
      <c r="NV58" s="661"/>
      <c r="NW58" s="661"/>
      <c r="NX58" s="661"/>
      <c r="NY58" s="661"/>
      <c r="NZ58" s="661"/>
      <c r="OA58" s="661"/>
      <c r="OB58" s="661"/>
      <c r="OC58" s="661"/>
      <c r="OD58" s="661"/>
      <c r="OE58" s="661"/>
      <c r="OF58" s="661"/>
      <c r="OG58" s="661"/>
      <c r="OH58" s="661"/>
      <c r="OI58" s="661"/>
      <c r="OJ58" s="661"/>
      <c r="OK58" s="661"/>
      <c r="OL58" s="661"/>
      <c r="OM58" s="661"/>
      <c r="ON58" s="661"/>
      <c r="OO58" s="661"/>
      <c r="OP58" s="661"/>
      <c r="OQ58" s="661"/>
      <c r="OR58" s="661"/>
      <c r="OS58" s="661"/>
      <c r="OT58" s="661"/>
      <c r="OU58" s="661"/>
      <c r="OV58" s="661"/>
      <c r="OW58" s="661"/>
      <c r="OX58" s="661"/>
      <c r="OY58" s="661"/>
      <c r="OZ58" s="661"/>
      <c r="PA58" s="661"/>
      <c r="PB58" s="661"/>
      <c r="PC58" s="661"/>
      <c r="PD58" s="661"/>
      <c r="PE58" s="661"/>
      <c r="PF58" s="661"/>
      <c r="PG58" s="661"/>
      <c r="PH58" s="661"/>
      <c r="PI58" s="661"/>
      <c r="PJ58" s="661"/>
      <c r="PK58" s="661"/>
      <c r="PL58" s="661"/>
      <c r="PM58" s="661"/>
      <c r="PN58" s="661"/>
      <c r="PO58" s="661"/>
      <c r="PP58" s="661"/>
      <c r="PQ58" s="661"/>
      <c r="PR58" s="661"/>
      <c r="PS58" s="661"/>
      <c r="PT58" s="661"/>
      <c r="PU58" s="661"/>
      <c r="PV58" s="661"/>
      <c r="PW58" s="661"/>
      <c r="PX58" s="661"/>
      <c r="PY58" s="661"/>
      <c r="PZ58" s="661"/>
      <c r="QA58" s="661"/>
      <c r="QB58" s="661"/>
      <c r="QC58" s="661"/>
      <c r="QD58" s="661"/>
      <c r="QE58" s="661"/>
      <c r="QF58" s="661"/>
      <c r="QG58" s="661"/>
      <c r="QH58" s="661"/>
      <c r="QI58" s="661"/>
      <c r="QJ58" s="661"/>
      <c r="QK58" s="661"/>
      <c r="QL58" s="661"/>
      <c r="QM58" s="661"/>
      <c r="QN58" s="661"/>
      <c r="QO58" s="661"/>
      <c r="QP58" s="661"/>
      <c r="QQ58" s="661"/>
      <c r="QR58" s="661"/>
      <c r="QS58" s="661"/>
      <c r="QT58" s="661"/>
      <c r="QU58" s="661"/>
      <c r="QV58" s="661"/>
      <c r="QW58" s="661"/>
      <c r="QX58" s="661"/>
      <c r="QY58" s="661"/>
      <c r="QZ58" s="661"/>
      <c r="RA58" s="661"/>
      <c r="RB58" s="661"/>
      <c r="RC58" s="661"/>
      <c r="RD58" s="661"/>
      <c r="RE58" s="661"/>
      <c r="RF58" s="661"/>
      <c r="RG58" s="661"/>
      <c r="RH58" s="661"/>
      <c r="RI58" s="661"/>
      <c r="RJ58" s="661"/>
      <c r="RK58" s="661"/>
      <c r="RL58" s="661"/>
      <c r="RM58" s="661"/>
      <c r="RN58" s="661"/>
      <c r="RO58" s="661"/>
      <c r="RP58" s="661"/>
      <c r="RQ58" s="661"/>
      <c r="RR58" s="661"/>
      <c r="RS58" s="661"/>
      <c r="RT58" s="661"/>
      <c r="RU58" s="661"/>
      <c r="RV58" s="661"/>
      <c r="RW58" s="661"/>
      <c r="RX58" s="661"/>
      <c r="RY58" s="661"/>
      <c r="RZ58" s="661"/>
      <c r="SA58" s="661"/>
      <c r="SB58" s="661"/>
      <c r="SC58" s="661"/>
      <c r="SD58" s="661"/>
      <c r="SE58" s="661"/>
      <c r="SF58" s="661"/>
      <c r="SG58" s="661"/>
      <c r="SH58" s="661"/>
      <c r="SI58" s="661"/>
      <c r="SJ58" s="661"/>
      <c r="SK58" s="661"/>
      <c r="SL58" s="661"/>
      <c r="SM58" s="661"/>
      <c r="SN58" s="661"/>
      <c r="SO58" s="661"/>
      <c r="SP58" s="661"/>
      <c r="SQ58" s="661"/>
      <c r="SR58" s="661"/>
      <c r="SS58" s="661"/>
      <c r="ST58" s="661"/>
      <c r="SU58" s="661"/>
      <c r="SV58" s="661"/>
      <c r="SW58" s="661"/>
      <c r="SX58" s="661"/>
      <c r="SY58" s="661"/>
      <c r="SZ58" s="661"/>
      <c r="TA58" s="661"/>
      <c r="TB58" s="661"/>
      <c r="TC58" s="661"/>
      <c r="TD58" s="661"/>
      <c r="TE58" s="661"/>
      <c r="TF58" s="661"/>
      <c r="TG58" s="661"/>
      <c r="TH58" s="661"/>
      <c r="TI58" s="661"/>
      <c r="TJ58" s="661"/>
      <c r="TK58" s="661"/>
      <c r="TL58" s="661"/>
      <c r="TM58" s="661"/>
      <c r="TN58" s="661"/>
      <c r="TO58" s="661"/>
      <c r="TP58" s="661"/>
      <c r="TQ58" s="661"/>
      <c r="TR58" s="661"/>
      <c r="TS58" s="661"/>
      <c r="TT58" s="661"/>
      <c r="TU58" s="661"/>
      <c r="TV58" s="661"/>
      <c r="TW58" s="661"/>
      <c r="TX58" s="661"/>
      <c r="TY58" s="661"/>
      <c r="TZ58" s="661"/>
      <c r="UA58" s="661"/>
      <c r="UB58" s="661"/>
      <c r="UC58" s="661"/>
      <c r="UD58" s="661"/>
      <c r="UE58" s="661"/>
      <c r="UF58" s="661"/>
      <c r="UG58" s="661"/>
      <c r="UH58" s="661"/>
      <c r="UI58" s="661"/>
      <c r="UJ58" s="661"/>
      <c r="UK58" s="661"/>
      <c r="UL58" s="661"/>
      <c r="UM58" s="661"/>
      <c r="UN58" s="661"/>
      <c r="UO58" s="661"/>
      <c r="UP58" s="661"/>
      <c r="UQ58" s="661"/>
      <c r="UR58" s="661"/>
      <c r="US58" s="661"/>
      <c r="UT58" s="661"/>
      <c r="UU58" s="661"/>
      <c r="UV58" s="661"/>
      <c r="UW58" s="661"/>
      <c r="UX58" s="661"/>
      <c r="UY58" s="661"/>
      <c r="UZ58" s="661"/>
      <c r="VA58" s="661"/>
      <c r="VB58" s="661"/>
      <c r="VC58" s="661"/>
      <c r="VD58" s="661"/>
      <c r="VE58" s="661"/>
      <c r="VF58" s="661"/>
      <c r="VG58" s="661"/>
      <c r="VH58" s="661"/>
      <c r="VI58" s="661"/>
      <c r="VJ58" s="661"/>
      <c r="VK58" s="661"/>
      <c r="VL58" s="661"/>
      <c r="VM58" s="661"/>
      <c r="VN58" s="661"/>
      <c r="VO58" s="661"/>
      <c r="VP58" s="661"/>
      <c r="VQ58" s="661"/>
      <c r="VR58" s="661"/>
      <c r="VS58" s="661"/>
      <c r="VT58" s="661"/>
      <c r="VU58" s="661"/>
      <c r="VV58" s="661"/>
      <c r="VW58" s="661"/>
      <c r="VX58" s="661"/>
      <c r="VY58" s="661"/>
      <c r="VZ58" s="661"/>
      <c r="WA58" s="661"/>
      <c r="WB58" s="661"/>
      <c r="WC58" s="661"/>
      <c r="WD58" s="661"/>
      <c r="WE58" s="661"/>
      <c r="WF58" s="661"/>
      <c r="WG58" s="661"/>
      <c r="WH58" s="661"/>
      <c r="WI58" s="661"/>
      <c r="WJ58" s="661"/>
      <c r="WK58" s="661"/>
      <c r="WL58" s="661"/>
      <c r="WM58" s="661"/>
      <c r="WN58" s="661"/>
      <c r="WO58" s="661"/>
      <c r="WP58" s="661"/>
      <c r="WQ58" s="661"/>
      <c r="WR58" s="661"/>
      <c r="WS58" s="661"/>
      <c r="WT58" s="661"/>
      <c r="WU58" s="661"/>
      <c r="WV58" s="661"/>
      <c r="WW58" s="661"/>
      <c r="WX58" s="661"/>
      <c r="WY58" s="661"/>
      <c r="WZ58" s="661"/>
      <c r="XA58" s="661"/>
      <c r="XB58" s="661"/>
      <c r="XC58" s="661"/>
      <c r="XD58" s="661"/>
      <c r="XE58" s="661"/>
      <c r="XF58" s="661"/>
      <c r="XG58" s="661"/>
      <c r="XH58" s="661"/>
      <c r="XI58" s="661"/>
      <c r="XJ58" s="661"/>
      <c r="XK58" s="661"/>
      <c r="XL58" s="661"/>
      <c r="XM58" s="661"/>
      <c r="XN58" s="661"/>
      <c r="XO58" s="661"/>
      <c r="XP58" s="661"/>
      <c r="XQ58" s="661"/>
      <c r="XR58" s="661"/>
      <c r="XS58" s="661"/>
      <c r="XT58" s="661"/>
      <c r="XU58" s="661"/>
      <c r="XV58" s="661"/>
      <c r="XW58" s="661"/>
      <c r="XX58" s="661"/>
      <c r="XY58" s="661"/>
      <c r="XZ58" s="661"/>
      <c r="YA58" s="661"/>
      <c r="YB58" s="661"/>
      <c r="YC58" s="661"/>
      <c r="YD58" s="661"/>
      <c r="YE58" s="661"/>
      <c r="YF58" s="661"/>
      <c r="YG58" s="661"/>
      <c r="YH58" s="661"/>
      <c r="YI58" s="661"/>
      <c r="YJ58" s="661"/>
      <c r="YK58" s="661"/>
      <c r="YL58" s="661"/>
      <c r="YM58" s="661"/>
      <c r="YN58" s="661"/>
      <c r="YO58" s="661"/>
      <c r="YP58" s="661"/>
      <c r="YQ58" s="661"/>
      <c r="YR58" s="661"/>
      <c r="YS58" s="661"/>
      <c r="YT58" s="661"/>
      <c r="YU58" s="661"/>
      <c r="YV58" s="661"/>
      <c r="YW58" s="661"/>
      <c r="YX58" s="661"/>
      <c r="YY58" s="661"/>
      <c r="YZ58" s="661"/>
      <c r="ZA58" s="661"/>
      <c r="ZB58" s="661"/>
      <c r="ZC58" s="661"/>
      <c r="ZD58" s="661"/>
      <c r="ZE58" s="661"/>
      <c r="ZF58" s="661"/>
      <c r="ZG58" s="661"/>
      <c r="ZH58" s="661"/>
      <c r="ZI58" s="661"/>
      <c r="ZJ58" s="661"/>
      <c r="ZK58" s="661"/>
      <c r="ZL58" s="661"/>
      <c r="ZM58" s="661"/>
      <c r="ZN58" s="661"/>
      <c r="ZO58" s="661"/>
      <c r="ZP58" s="661"/>
      <c r="ZQ58" s="661"/>
      <c r="ZR58" s="661"/>
      <c r="ZS58" s="661"/>
      <c r="ZT58" s="661"/>
      <c r="ZU58" s="661"/>
      <c r="ZV58" s="661"/>
      <c r="ZW58" s="661"/>
      <c r="ZX58" s="661"/>
      <c r="ZY58" s="661"/>
      <c r="ZZ58" s="661"/>
      <c r="AAA58" s="661"/>
      <c r="AAB58" s="661"/>
      <c r="AAC58" s="661"/>
      <c r="AAD58" s="661"/>
      <c r="AAE58" s="661"/>
      <c r="AAF58" s="661"/>
      <c r="AAG58" s="661"/>
      <c r="AAH58" s="661"/>
      <c r="AAI58" s="661"/>
      <c r="AAJ58" s="661"/>
      <c r="AAK58" s="661"/>
      <c r="AAL58" s="661"/>
      <c r="AAM58" s="661"/>
      <c r="AAN58" s="661"/>
      <c r="AAO58" s="661"/>
      <c r="AAP58" s="661"/>
      <c r="AAQ58" s="661"/>
      <c r="AAR58" s="661"/>
      <c r="AAS58" s="661"/>
      <c r="AAT58" s="661"/>
      <c r="AAU58" s="661"/>
      <c r="AAV58" s="661"/>
      <c r="AAW58" s="661"/>
      <c r="AAX58" s="661"/>
      <c r="AAY58" s="661"/>
      <c r="AAZ58" s="661"/>
      <c r="ABA58" s="661"/>
      <c r="ABB58" s="661"/>
      <c r="ABC58" s="661"/>
      <c r="ABD58" s="661"/>
      <c r="ABE58" s="661"/>
      <c r="ABF58" s="661"/>
      <c r="ABG58" s="661"/>
      <c r="ABH58" s="661"/>
      <c r="ABI58" s="661"/>
      <c r="ABJ58" s="661"/>
      <c r="ABK58" s="661"/>
      <c r="ABL58" s="661"/>
      <c r="ABM58" s="661"/>
      <c r="ABN58" s="661"/>
      <c r="ABO58" s="661"/>
      <c r="ABP58" s="661"/>
      <c r="ABQ58" s="661"/>
      <c r="ABR58" s="661"/>
      <c r="ABS58" s="661"/>
      <c r="ABT58" s="661"/>
      <c r="ABU58" s="661"/>
      <c r="ABV58" s="661"/>
      <c r="ABW58" s="661"/>
      <c r="ABX58" s="661"/>
      <c r="ABY58" s="661"/>
      <c r="ABZ58" s="661"/>
      <c r="ACA58" s="661"/>
      <c r="ACB58" s="661"/>
      <c r="ACC58" s="661"/>
      <c r="ACD58" s="661"/>
      <c r="ACE58" s="661"/>
      <c r="ACF58" s="661"/>
      <c r="ACG58" s="661"/>
      <c r="ACH58" s="661"/>
      <c r="ACI58" s="661"/>
      <c r="ACJ58" s="661"/>
      <c r="ACK58" s="661"/>
      <c r="ACL58" s="661"/>
      <c r="ACM58" s="661"/>
      <c r="ACN58" s="661"/>
      <c r="ACO58" s="661"/>
      <c r="ACP58" s="661"/>
      <c r="ACQ58" s="661"/>
      <c r="ACR58" s="661"/>
      <c r="ACS58" s="661"/>
      <c r="ACT58" s="661"/>
      <c r="ACU58" s="661"/>
      <c r="ACV58" s="661"/>
      <c r="ACW58" s="661"/>
      <c r="ACX58" s="661"/>
      <c r="ACY58" s="661"/>
      <c r="ACZ58" s="661"/>
      <c r="ADA58" s="661"/>
      <c r="ADB58" s="661"/>
      <c r="ADC58" s="661"/>
      <c r="ADD58" s="661"/>
      <c r="ADE58" s="661"/>
      <c r="ADF58" s="661"/>
      <c r="ADG58" s="661"/>
      <c r="ADH58" s="661"/>
      <c r="ADI58" s="661"/>
      <c r="ADJ58" s="661"/>
      <c r="ADK58" s="661"/>
      <c r="ADL58" s="661"/>
      <c r="ADM58" s="661"/>
      <c r="ADN58" s="661"/>
      <c r="ADO58" s="661"/>
      <c r="ADP58" s="661"/>
      <c r="ADQ58" s="661"/>
      <c r="ADR58" s="661"/>
      <c r="ADS58" s="661"/>
      <c r="ADT58" s="661"/>
      <c r="ADU58" s="661"/>
      <c r="ADV58" s="661"/>
      <c r="ADW58" s="661"/>
      <c r="ADX58" s="661"/>
      <c r="ADY58" s="661"/>
      <c r="ADZ58" s="661"/>
      <c r="AEA58" s="661"/>
      <c r="AEB58" s="661"/>
      <c r="AEC58" s="661"/>
      <c r="AED58" s="661"/>
      <c r="AEE58" s="661"/>
      <c r="AEF58" s="661"/>
      <c r="AEG58" s="661"/>
      <c r="AEH58" s="661"/>
      <c r="AEI58" s="661"/>
      <c r="AEJ58" s="661"/>
      <c r="AEK58" s="661"/>
      <c r="AEL58" s="661"/>
      <c r="AEM58" s="661"/>
      <c r="AEN58" s="661"/>
      <c r="AEO58" s="661"/>
      <c r="AEP58" s="661"/>
      <c r="AEQ58" s="661"/>
      <c r="AER58" s="661"/>
      <c r="AES58" s="661"/>
      <c r="AET58" s="661"/>
      <c r="AEU58" s="661"/>
      <c r="AEV58" s="661"/>
      <c r="AEW58" s="661"/>
      <c r="AEX58" s="661"/>
      <c r="AEY58" s="661"/>
      <c r="AEZ58" s="661"/>
      <c r="AFA58" s="661"/>
      <c r="AFB58" s="661"/>
      <c r="AFC58" s="661"/>
      <c r="AFD58" s="661"/>
      <c r="AFE58" s="661"/>
      <c r="AFF58" s="661"/>
      <c r="AFG58" s="661"/>
      <c r="AFH58" s="661"/>
      <c r="AFI58" s="661"/>
      <c r="AFJ58" s="661"/>
      <c r="AFK58" s="661"/>
      <c r="AFL58" s="661"/>
      <c r="AFM58" s="661"/>
      <c r="AFN58" s="661"/>
      <c r="AFO58" s="661"/>
      <c r="AFP58" s="661"/>
      <c r="AFQ58" s="661"/>
      <c r="AFR58" s="661"/>
      <c r="AFS58" s="661"/>
      <c r="AFT58" s="661"/>
      <c r="AFU58" s="661"/>
      <c r="AFV58" s="661"/>
      <c r="AFW58" s="661"/>
      <c r="AFX58" s="661"/>
      <c r="AFY58" s="661"/>
      <c r="AFZ58" s="661"/>
      <c r="AGA58" s="661"/>
      <c r="AGB58" s="661"/>
      <c r="AGC58" s="661"/>
      <c r="AGD58" s="661"/>
      <c r="AGE58" s="661"/>
      <c r="AGF58" s="661"/>
      <c r="AGG58" s="661"/>
      <c r="AGH58" s="661"/>
      <c r="AGI58" s="661"/>
      <c r="AGJ58" s="661"/>
      <c r="AGK58" s="661"/>
      <c r="AGL58" s="661"/>
      <c r="AGM58" s="661"/>
      <c r="AGN58" s="661"/>
      <c r="AGO58" s="661"/>
      <c r="AGP58" s="661"/>
      <c r="AGQ58" s="661"/>
      <c r="AGR58" s="661"/>
      <c r="AGS58" s="661"/>
      <c r="AGT58" s="661"/>
      <c r="AGU58" s="661"/>
      <c r="AGV58" s="661"/>
      <c r="AGW58" s="661"/>
      <c r="AGX58" s="661"/>
      <c r="AGY58" s="661"/>
      <c r="AGZ58" s="661"/>
      <c r="AHA58" s="661"/>
      <c r="AHB58" s="661"/>
      <c r="AHC58" s="661"/>
      <c r="AHD58" s="661"/>
      <c r="AHE58" s="661"/>
      <c r="AHF58" s="661"/>
      <c r="AHG58" s="661"/>
      <c r="AHH58" s="661"/>
      <c r="AHI58" s="661"/>
      <c r="AHJ58" s="661"/>
      <c r="AHK58" s="661"/>
      <c r="AHL58" s="661"/>
      <c r="AHM58" s="661"/>
      <c r="AHN58" s="661"/>
      <c r="AHO58" s="661"/>
      <c r="AHP58" s="661"/>
      <c r="AHQ58" s="661"/>
      <c r="AHR58" s="661"/>
      <c r="AHS58" s="661"/>
      <c r="AHT58" s="661"/>
      <c r="AHU58" s="661"/>
      <c r="AHV58" s="661"/>
      <c r="AHW58" s="661"/>
      <c r="AHX58" s="661"/>
      <c r="AHY58" s="661"/>
      <c r="AHZ58" s="661"/>
      <c r="AIA58" s="661"/>
      <c r="AIB58" s="661"/>
      <c r="AIC58" s="661"/>
      <c r="AID58" s="661"/>
      <c r="AIE58" s="661"/>
      <c r="AIF58" s="661"/>
      <c r="AIG58" s="661"/>
      <c r="AIH58" s="661"/>
      <c r="AII58" s="661"/>
      <c r="AIJ58" s="661"/>
      <c r="AIK58" s="661"/>
      <c r="AIL58" s="661"/>
      <c r="AIM58" s="661"/>
      <c r="AIN58" s="661"/>
      <c r="AIO58" s="661"/>
      <c r="AIP58" s="661"/>
      <c r="AIQ58" s="661"/>
      <c r="AIR58" s="661"/>
      <c r="AIS58" s="661"/>
      <c r="AIT58" s="661"/>
      <c r="AIU58" s="661"/>
      <c r="AIV58" s="661"/>
      <c r="AIW58" s="661"/>
      <c r="AIX58" s="661"/>
      <c r="AIY58" s="661"/>
      <c r="AIZ58" s="661"/>
      <c r="AJA58" s="661"/>
      <c r="AJB58" s="661"/>
      <c r="AJC58" s="661"/>
      <c r="AJD58" s="661"/>
      <c r="AJE58" s="661"/>
      <c r="AJF58" s="661"/>
      <c r="AJG58" s="661"/>
      <c r="AJH58" s="661"/>
      <c r="AJI58" s="661"/>
      <c r="AJJ58" s="661"/>
      <c r="AJK58" s="661"/>
      <c r="AJL58" s="661"/>
      <c r="AJM58" s="661"/>
      <c r="AJN58" s="661"/>
      <c r="AJO58" s="661"/>
      <c r="AJP58" s="661"/>
      <c r="AJQ58" s="661"/>
      <c r="AJR58" s="661"/>
      <c r="AJS58" s="661"/>
      <c r="AJT58" s="661"/>
      <c r="AJU58" s="661"/>
      <c r="AJV58" s="661"/>
      <c r="AJW58" s="661"/>
      <c r="AJX58" s="661"/>
      <c r="AJY58" s="661"/>
      <c r="AJZ58" s="661"/>
      <c r="AKA58" s="661"/>
      <c r="AKB58" s="661"/>
      <c r="AKC58" s="661"/>
      <c r="AKD58" s="661"/>
      <c r="AKE58" s="661"/>
      <c r="AKF58" s="661"/>
      <c r="AKG58" s="661"/>
      <c r="AKH58" s="661"/>
      <c r="AKI58" s="661"/>
      <c r="AKJ58" s="661"/>
      <c r="AKK58" s="661"/>
      <c r="AKL58" s="661"/>
      <c r="AKM58" s="661"/>
      <c r="AKN58" s="661"/>
      <c r="AKO58" s="661"/>
      <c r="AKP58" s="661"/>
      <c r="AKQ58" s="661"/>
      <c r="AKR58" s="661"/>
      <c r="AKS58" s="661"/>
      <c r="AKT58" s="661"/>
      <c r="AKU58" s="661"/>
      <c r="AKV58" s="661"/>
      <c r="AKW58" s="661"/>
      <c r="AKX58" s="661"/>
      <c r="AKY58" s="661"/>
      <c r="AKZ58" s="661"/>
      <c r="ALA58" s="661"/>
      <c r="ALB58" s="661"/>
      <c r="ALC58" s="661"/>
      <c r="ALD58" s="661"/>
      <c r="ALE58" s="661"/>
      <c r="ALF58" s="661"/>
      <c r="ALG58" s="661"/>
      <c r="ALH58" s="661"/>
      <c r="ALI58" s="661"/>
      <c r="ALJ58" s="661"/>
      <c r="ALK58" s="661"/>
      <c r="ALL58" s="661"/>
      <c r="ALM58" s="661"/>
      <c r="ALN58" s="661"/>
      <c r="ALO58" s="661"/>
      <c r="ALP58" s="661"/>
      <c r="ALQ58" s="661"/>
      <c r="ALR58" s="661"/>
      <c r="ALS58" s="661"/>
      <c r="ALT58" s="661"/>
      <c r="ALU58" s="661"/>
      <c r="ALV58" s="661"/>
      <c r="ALW58" s="661"/>
      <c r="ALX58" s="661"/>
      <c r="ALY58" s="661"/>
      <c r="ALZ58" s="661"/>
      <c r="AMA58" s="661"/>
      <c r="AMB58" s="661"/>
      <c r="AMC58" s="661"/>
      <c r="AMD58" s="661"/>
      <c r="AME58" s="661"/>
      <c r="AMF58" s="661"/>
      <c r="AMG58" s="661"/>
      <c r="AMH58" s="661"/>
      <c r="AMI58" s="661"/>
      <c r="AMJ58" s="661"/>
      <c r="AMK58" s="661"/>
      <c r="AML58" s="661"/>
      <c r="AMM58" s="661"/>
      <c r="AMN58" s="661"/>
      <c r="AMO58" s="661"/>
      <c r="AMP58" s="661"/>
      <c r="AMQ58" s="661"/>
      <c r="AMR58" s="661"/>
      <c r="AMS58" s="661"/>
      <c r="AMT58" s="661"/>
      <c r="AMU58" s="661"/>
      <c r="AMV58" s="661"/>
      <c r="AMW58" s="661"/>
      <c r="AMX58" s="661"/>
      <c r="AMY58" s="661"/>
      <c r="AMZ58" s="661"/>
      <c r="ANA58" s="661"/>
      <c r="ANB58" s="661"/>
      <c r="ANC58" s="661"/>
      <c r="AND58" s="661"/>
      <c r="ANE58" s="661"/>
      <c r="ANF58" s="661"/>
      <c r="ANG58" s="661"/>
      <c r="ANH58" s="661"/>
      <c r="ANI58" s="661"/>
      <c r="ANJ58" s="661"/>
      <c r="ANK58" s="661"/>
      <c r="ANL58" s="661"/>
      <c r="ANM58" s="661"/>
      <c r="ANN58" s="661"/>
      <c r="ANO58" s="661"/>
      <c r="ANP58" s="661"/>
      <c r="ANQ58" s="661"/>
      <c r="ANR58" s="661"/>
      <c r="ANS58" s="661"/>
      <c r="ANT58" s="661"/>
      <c r="ANU58" s="661"/>
      <c r="ANV58" s="661"/>
      <c r="ANW58" s="661"/>
      <c r="ANX58" s="661"/>
      <c r="ANY58" s="661"/>
      <c r="ANZ58" s="661"/>
      <c r="AOA58" s="661"/>
      <c r="AOB58" s="661"/>
      <c r="AOC58" s="661"/>
      <c r="AOD58" s="661"/>
      <c r="AOE58" s="661"/>
      <c r="AOF58" s="661"/>
      <c r="AOG58" s="661"/>
      <c r="AOH58" s="661"/>
      <c r="AOI58" s="661"/>
      <c r="AOJ58" s="661"/>
      <c r="AOK58" s="661"/>
      <c r="AOL58" s="661"/>
      <c r="AOM58" s="661"/>
      <c r="AON58" s="661"/>
      <c r="AOO58" s="661"/>
      <c r="AOP58" s="661"/>
      <c r="AOQ58" s="661"/>
      <c r="AOR58" s="661"/>
      <c r="AOS58" s="661"/>
      <c r="AOT58" s="661"/>
      <c r="AOU58" s="661"/>
      <c r="AOV58" s="661"/>
      <c r="AOW58" s="661"/>
      <c r="AOX58" s="661"/>
      <c r="AOY58" s="661"/>
      <c r="AOZ58" s="661"/>
      <c r="APA58" s="661"/>
      <c r="APB58" s="661"/>
      <c r="APC58" s="661"/>
      <c r="APD58" s="661"/>
      <c r="APE58" s="661"/>
      <c r="APF58" s="661"/>
      <c r="APG58" s="661"/>
      <c r="APH58" s="661"/>
      <c r="API58" s="661"/>
      <c r="APJ58" s="661"/>
      <c r="APK58" s="661"/>
      <c r="APL58" s="661"/>
      <c r="APM58" s="661"/>
      <c r="APN58" s="661"/>
      <c r="APO58" s="661"/>
      <c r="APP58" s="661"/>
      <c r="APQ58" s="661"/>
      <c r="APR58" s="661"/>
      <c r="APS58" s="661"/>
      <c r="APT58" s="661"/>
      <c r="APU58" s="661"/>
      <c r="APV58" s="661"/>
      <c r="APW58" s="661"/>
      <c r="APX58" s="661"/>
      <c r="APY58" s="661"/>
      <c r="APZ58" s="661"/>
      <c r="AQA58" s="661"/>
      <c r="AQB58" s="661"/>
      <c r="AQC58" s="661"/>
      <c r="AQD58" s="661"/>
      <c r="AQE58" s="661"/>
      <c r="AQF58" s="661"/>
      <c r="AQG58" s="661"/>
      <c r="AQH58" s="661"/>
      <c r="AQI58" s="661"/>
      <c r="AQJ58" s="661"/>
      <c r="AQK58" s="661"/>
      <c r="AQL58" s="661"/>
      <c r="AQM58" s="661"/>
      <c r="AQN58" s="661"/>
      <c r="AQO58" s="661"/>
      <c r="AQP58" s="661"/>
      <c r="AQQ58" s="661"/>
      <c r="AQR58" s="661"/>
      <c r="AQS58" s="661"/>
      <c r="AQT58" s="661"/>
      <c r="AQU58" s="661"/>
      <c r="AQV58" s="661"/>
      <c r="AQW58" s="661"/>
      <c r="AQX58" s="661"/>
      <c r="AQY58" s="661"/>
      <c r="AQZ58" s="661"/>
      <c r="ARA58" s="661"/>
      <c r="ARB58" s="661"/>
      <c r="ARC58" s="661"/>
      <c r="ARD58" s="661"/>
      <c r="ARE58" s="661"/>
      <c r="ARF58" s="661"/>
      <c r="ARG58" s="661"/>
      <c r="ARH58" s="661"/>
      <c r="ARI58" s="661"/>
      <c r="ARJ58" s="661"/>
      <c r="ARK58" s="661"/>
      <c r="ARL58" s="661"/>
      <c r="ARM58" s="661"/>
      <c r="ARN58" s="661"/>
      <c r="ARO58" s="661"/>
      <c r="ARP58" s="661"/>
      <c r="ARQ58" s="661"/>
      <c r="ARR58" s="661"/>
      <c r="ARS58" s="661"/>
      <c r="ART58" s="661"/>
      <c r="ARU58" s="661"/>
      <c r="ARV58" s="661"/>
      <c r="ARW58" s="661"/>
      <c r="ARX58" s="661"/>
      <c r="ARY58" s="661"/>
      <c r="ARZ58" s="661"/>
      <c r="ASA58" s="661"/>
      <c r="ASB58" s="661"/>
      <c r="ASC58" s="661"/>
      <c r="ASD58" s="661"/>
      <c r="ASE58" s="661"/>
      <c r="ASF58" s="661"/>
      <c r="ASG58" s="661"/>
      <c r="ASH58" s="661"/>
      <c r="ASI58" s="661"/>
      <c r="ASJ58" s="661"/>
      <c r="ASK58" s="661"/>
      <c r="ASL58" s="661"/>
      <c r="ASM58" s="661"/>
      <c r="ASN58" s="661"/>
      <c r="ASO58" s="661"/>
      <c r="ASP58" s="661"/>
      <c r="ASQ58" s="661"/>
      <c r="ASR58" s="661"/>
      <c r="ASS58" s="661"/>
      <c r="AST58" s="661"/>
      <c r="ASU58" s="661"/>
      <c r="ASV58" s="661"/>
      <c r="ASW58" s="661"/>
      <c r="ASX58" s="661"/>
      <c r="ASY58" s="661"/>
      <c r="ASZ58" s="661"/>
      <c r="ATA58" s="661"/>
      <c r="ATB58" s="661"/>
      <c r="ATC58" s="661"/>
      <c r="ATD58" s="661"/>
      <c r="ATE58" s="661"/>
      <c r="ATF58" s="661"/>
      <c r="ATG58" s="661"/>
      <c r="ATH58" s="661"/>
      <c r="ATI58" s="661"/>
      <c r="ATJ58" s="661"/>
      <c r="ATK58" s="661"/>
      <c r="ATL58" s="661"/>
      <c r="ATM58" s="661"/>
      <c r="ATN58" s="661"/>
      <c r="ATO58" s="661"/>
      <c r="ATP58" s="661"/>
      <c r="ATQ58" s="661"/>
      <c r="ATR58" s="661"/>
      <c r="ATS58" s="661"/>
      <c r="ATT58" s="661"/>
      <c r="ATU58" s="661"/>
      <c r="ATV58" s="661"/>
      <c r="ATW58" s="661"/>
      <c r="ATX58" s="661"/>
      <c r="ATY58" s="661"/>
      <c r="ATZ58" s="661"/>
      <c r="AUA58" s="661"/>
      <c r="AUB58" s="661"/>
      <c r="AUC58" s="661"/>
      <c r="AUD58" s="661"/>
      <c r="AUE58" s="661"/>
      <c r="AUF58" s="661"/>
      <c r="AUG58" s="661"/>
      <c r="AUH58" s="661"/>
      <c r="AUI58" s="661"/>
      <c r="AUJ58" s="661"/>
      <c r="AUK58" s="661"/>
      <c r="AUL58" s="661"/>
      <c r="AUM58" s="661"/>
      <c r="AUN58" s="661"/>
      <c r="AUO58" s="661"/>
      <c r="AUP58" s="661"/>
      <c r="AUQ58" s="661"/>
      <c r="AUR58" s="661"/>
      <c r="AUS58" s="661"/>
      <c r="AUT58" s="661"/>
      <c r="AUU58" s="661"/>
      <c r="AUV58" s="661"/>
      <c r="AUW58" s="661"/>
      <c r="AUX58" s="661"/>
      <c r="AUY58" s="661"/>
      <c r="AUZ58" s="661"/>
      <c r="AVA58" s="661"/>
      <c r="AVB58" s="661"/>
      <c r="AVC58" s="661"/>
      <c r="AVD58" s="661"/>
      <c r="AVE58" s="661"/>
      <c r="AVF58" s="661"/>
      <c r="AVG58" s="661"/>
      <c r="AVH58" s="661"/>
      <c r="AVI58" s="661"/>
      <c r="AVJ58" s="661"/>
      <c r="AVK58" s="661"/>
      <c r="AVL58" s="661"/>
      <c r="AVM58" s="661"/>
      <c r="AVN58" s="661"/>
      <c r="AVO58" s="661"/>
      <c r="AVP58" s="661"/>
      <c r="AVQ58" s="661"/>
      <c r="AVR58" s="661"/>
      <c r="AVS58" s="661"/>
      <c r="AVT58" s="661"/>
      <c r="AVU58" s="661"/>
      <c r="AVV58" s="661"/>
      <c r="AVW58" s="661"/>
      <c r="AVX58" s="661"/>
      <c r="AVY58" s="661"/>
      <c r="AVZ58" s="661"/>
      <c r="AWA58" s="661"/>
      <c r="AWB58" s="661"/>
      <c r="AWC58" s="661"/>
      <c r="AWD58" s="661"/>
      <c r="AWE58" s="661"/>
      <c r="AWF58" s="661"/>
      <c r="AWG58" s="661"/>
      <c r="AWH58" s="661"/>
      <c r="AWI58" s="661"/>
      <c r="AWJ58" s="661"/>
      <c r="AWK58" s="661"/>
      <c r="AWL58" s="661"/>
      <c r="AWM58" s="661"/>
      <c r="AWN58" s="661"/>
      <c r="AWO58" s="661"/>
      <c r="AWP58" s="661"/>
      <c r="AWQ58" s="661"/>
      <c r="AWR58" s="661"/>
      <c r="AWS58" s="661"/>
      <c r="AWT58" s="661"/>
      <c r="AWU58" s="661"/>
      <c r="AWV58" s="661"/>
      <c r="AWW58" s="661"/>
      <c r="AWX58" s="661"/>
      <c r="AWY58" s="661"/>
      <c r="AWZ58" s="661"/>
      <c r="AXA58" s="661"/>
      <c r="AXB58" s="661"/>
      <c r="AXC58" s="661"/>
      <c r="AXD58" s="661"/>
      <c r="AXE58" s="661"/>
      <c r="AXF58" s="661"/>
      <c r="AXG58" s="661"/>
      <c r="AXH58" s="661"/>
      <c r="AXI58" s="661"/>
      <c r="AXJ58" s="661"/>
      <c r="AXK58" s="661"/>
      <c r="AXL58" s="661"/>
      <c r="AXM58" s="661"/>
      <c r="AXN58" s="661"/>
      <c r="AXO58" s="661"/>
      <c r="AXP58" s="661"/>
      <c r="AXQ58" s="661"/>
      <c r="AXR58" s="661"/>
      <c r="AXS58" s="661"/>
      <c r="AXT58" s="661"/>
      <c r="AXU58" s="661"/>
      <c r="AXV58" s="661"/>
      <c r="AXW58" s="661"/>
      <c r="AXX58" s="661"/>
      <c r="AXY58" s="661"/>
      <c r="AXZ58" s="661"/>
      <c r="AYA58" s="661"/>
      <c r="AYB58" s="661"/>
      <c r="AYC58" s="661"/>
      <c r="AYD58" s="661"/>
      <c r="AYE58" s="661"/>
      <c r="AYF58" s="661"/>
      <c r="AYG58" s="661"/>
      <c r="AYH58" s="661"/>
      <c r="AYI58" s="661"/>
      <c r="AYJ58" s="661"/>
      <c r="AYK58" s="661"/>
      <c r="AYL58" s="661"/>
      <c r="AYM58" s="661"/>
      <c r="AYN58" s="661"/>
      <c r="AYO58" s="661"/>
      <c r="AYP58" s="661"/>
      <c r="AYQ58" s="661"/>
      <c r="AYR58" s="661"/>
      <c r="AYS58" s="661"/>
      <c r="AYT58" s="661"/>
      <c r="AYU58" s="661"/>
      <c r="AYV58" s="661"/>
      <c r="AYW58" s="661"/>
      <c r="AYX58" s="661"/>
      <c r="AYY58" s="661"/>
      <c r="AYZ58" s="661"/>
      <c r="AZA58" s="661"/>
      <c r="AZB58" s="661"/>
      <c r="AZC58" s="661"/>
      <c r="AZD58" s="661"/>
      <c r="AZE58" s="661"/>
      <c r="AZF58" s="661"/>
      <c r="AZG58" s="661"/>
      <c r="AZH58" s="661"/>
      <c r="AZI58" s="661"/>
      <c r="AZJ58" s="661"/>
      <c r="AZK58" s="661"/>
      <c r="AZL58" s="661"/>
      <c r="AZM58" s="661"/>
      <c r="AZN58" s="661"/>
      <c r="AZO58" s="661"/>
      <c r="AZP58" s="661"/>
      <c r="AZQ58" s="661"/>
      <c r="AZR58" s="661"/>
      <c r="AZS58" s="661"/>
      <c r="AZT58" s="661"/>
      <c r="AZU58" s="661"/>
      <c r="AZV58" s="661"/>
      <c r="AZW58" s="661"/>
      <c r="AZX58" s="661"/>
      <c r="AZY58" s="661"/>
      <c r="AZZ58" s="661"/>
      <c r="BAA58" s="661"/>
      <c r="BAB58" s="661"/>
      <c r="BAC58" s="661"/>
      <c r="BAD58" s="661"/>
      <c r="BAE58" s="661"/>
      <c r="BAF58" s="661"/>
      <c r="BAG58" s="661"/>
      <c r="BAH58" s="661"/>
      <c r="BAI58" s="661"/>
      <c r="BAJ58" s="661"/>
      <c r="BAK58" s="661"/>
      <c r="BAL58" s="661"/>
      <c r="BAM58" s="661"/>
      <c r="BAN58" s="661"/>
      <c r="BAO58" s="661"/>
      <c r="BAP58" s="661"/>
      <c r="BAQ58" s="661"/>
      <c r="BAR58" s="661"/>
      <c r="BAS58" s="661"/>
      <c r="BAT58" s="661"/>
      <c r="BAU58" s="661"/>
      <c r="BAV58" s="661"/>
      <c r="BAW58" s="661"/>
      <c r="BAX58" s="661"/>
      <c r="BAY58" s="661"/>
      <c r="BAZ58" s="661"/>
      <c r="BBA58" s="661"/>
      <c r="BBB58" s="661"/>
      <c r="BBC58" s="661"/>
      <c r="BBD58" s="661"/>
      <c r="BBE58" s="661"/>
      <c r="BBF58" s="661"/>
      <c r="BBG58" s="661"/>
      <c r="BBH58" s="661"/>
      <c r="BBI58" s="661"/>
      <c r="BBJ58" s="661"/>
      <c r="BBK58" s="661"/>
      <c r="BBL58" s="661"/>
      <c r="BBM58" s="661"/>
      <c r="BBN58" s="661"/>
      <c r="BBO58" s="661"/>
      <c r="BBP58" s="661"/>
      <c r="BBQ58" s="661"/>
      <c r="BBR58" s="661"/>
      <c r="BBS58" s="661"/>
      <c r="BBT58" s="661"/>
      <c r="BBU58" s="661"/>
      <c r="BBV58" s="661"/>
      <c r="BBW58" s="661"/>
      <c r="BBX58" s="661"/>
      <c r="BBY58" s="661"/>
      <c r="BBZ58" s="661"/>
      <c r="BCA58" s="661"/>
      <c r="BCB58" s="661"/>
      <c r="BCC58" s="661"/>
      <c r="BCD58" s="661"/>
      <c r="BCE58" s="661"/>
      <c r="BCF58" s="661"/>
      <c r="BCG58" s="661"/>
      <c r="BCH58" s="661"/>
      <c r="BCI58" s="661"/>
      <c r="BCJ58" s="661"/>
      <c r="BCK58" s="661"/>
      <c r="BCL58" s="661"/>
      <c r="BCM58" s="661"/>
      <c r="BCN58" s="661"/>
      <c r="BCO58" s="661"/>
      <c r="BCP58" s="661"/>
      <c r="BCQ58" s="661"/>
      <c r="BCR58" s="661"/>
      <c r="BCS58" s="661"/>
      <c r="BCT58" s="661"/>
      <c r="BCU58" s="661"/>
      <c r="BCV58" s="661"/>
      <c r="BCW58" s="661"/>
      <c r="BCX58" s="661"/>
      <c r="BCY58" s="661"/>
      <c r="BCZ58" s="661"/>
      <c r="BDA58" s="661"/>
      <c r="BDB58" s="661"/>
      <c r="BDC58" s="661"/>
      <c r="BDD58" s="661"/>
      <c r="BDE58" s="661"/>
      <c r="BDF58" s="661"/>
      <c r="BDG58" s="661"/>
      <c r="BDH58" s="661"/>
      <c r="BDI58" s="661"/>
      <c r="BDJ58" s="661"/>
      <c r="BDK58" s="661"/>
      <c r="BDL58" s="661"/>
      <c r="BDM58" s="661"/>
      <c r="BDN58" s="661"/>
      <c r="BDO58" s="661"/>
      <c r="BDP58" s="661"/>
      <c r="BDQ58" s="661"/>
      <c r="BDR58" s="661"/>
      <c r="BDS58" s="661"/>
      <c r="BDT58" s="661"/>
      <c r="BDU58" s="661"/>
      <c r="BDV58" s="661"/>
      <c r="BDW58" s="661"/>
      <c r="BDX58" s="661"/>
      <c r="BDY58" s="661"/>
      <c r="BDZ58" s="661"/>
      <c r="BEA58" s="661"/>
      <c r="BEB58" s="661"/>
      <c r="BEC58" s="661"/>
      <c r="BED58" s="661"/>
      <c r="BEE58" s="661"/>
      <c r="BEF58" s="661"/>
      <c r="BEG58" s="661"/>
      <c r="BEH58" s="661"/>
      <c r="BEI58" s="661"/>
      <c r="BEJ58" s="661"/>
      <c r="BEK58" s="661"/>
      <c r="BEL58" s="661"/>
      <c r="BEM58" s="661"/>
      <c r="BEN58" s="661"/>
      <c r="BEO58" s="661"/>
      <c r="BEP58" s="661"/>
      <c r="BEQ58" s="661"/>
      <c r="BER58" s="661"/>
      <c r="BES58" s="661"/>
      <c r="BET58" s="661"/>
      <c r="BEU58" s="661"/>
      <c r="BEV58" s="661"/>
      <c r="BEW58" s="661"/>
      <c r="BEX58" s="661"/>
      <c r="BEY58" s="661"/>
      <c r="BEZ58" s="661"/>
      <c r="BFA58" s="661"/>
      <c r="BFB58" s="661"/>
      <c r="BFC58" s="661"/>
      <c r="BFD58" s="661"/>
      <c r="BFE58" s="661"/>
      <c r="BFF58" s="661"/>
      <c r="BFG58" s="661"/>
      <c r="BFH58" s="661"/>
      <c r="BFI58" s="661"/>
      <c r="BFJ58" s="661"/>
      <c r="BFK58" s="661"/>
      <c r="BFL58" s="661"/>
      <c r="BFM58" s="661"/>
      <c r="BFN58" s="661"/>
      <c r="BFO58" s="661"/>
      <c r="BFP58" s="661"/>
      <c r="BFQ58" s="661"/>
      <c r="BFR58" s="661"/>
      <c r="BFS58" s="661"/>
      <c r="BFT58" s="661"/>
      <c r="BFU58" s="661"/>
      <c r="BFV58" s="661"/>
      <c r="BFW58" s="661"/>
      <c r="BFX58" s="661"/>
      <c r="BFY58" s="661"/>
      <c r="BFZ58" s="661"/>
      <c r="BGA58" s="661"/>
      <c r="BGB58" s="661"/>
      <c r="BGC58" s="661"/>
      <c r="BGD58" s="661"/>
      <c r="BGE58" s="661"/>
      <c r="BGF58" s="661"/>
      <c r="BGG58" s="661"/>
      <c r="BGH58" s="661"/>
      <c r="BGI58" s="661"/>
      <c r="BGJ58" s="661"/>
      <c r="BGK58" s="661"/>
      <c r="BGL58" s="661"/>
      <c r="BGM58" s="661"/>
      <c r="BGN58" s="661"/>
      <c r="BGO58" s="661"/>
      <c r="BGP58" s="661"/>
      <c r="BGQ58" s="661"/>
      <c r="BGR58" s="661"/>
      <c r="BGS58" s="661"/>
      <c r="BGT58" s="661"/>
      <c r="BGU58" s="661"/>
      <c r="BGV58" s="661"/>
      <c r="BGW58" s="661"/>
      <c r="BGX58" s="661"/>
      <c r="BGY58" s="661"/>
      <c r="BGZ58" s="661"/>
      <c r="BHA58" s="661"/>
      <c r="BHB58" s="661"/>
      <c r="BHC58" s="661"/>
      <c r="BHD58" s="661"/>
      <c r="BHE58" s="661"/>
      <c r="BHF58" s="661"/>
      <c r="BHG58" s="661"/>
      <c r="BHH58" s="661"/>
      <c r="BHI58" s="661"/>
      <c r="BHJ58" s="661"/>
      <c r="BHK58" s="661"/>
      <c r="BHL58" s="661"/>
      <c r="BHM58" s="661"/>
      <c r="BHN58" s="661"/>
      <c r="BHO58" s="661"/>
      <c r="BHP58" s="661"/>
      <c r="BHQ58" s="661"/>
      <c r="BHR58" s="661"/>
      <c r="BHS58" s="661"/>
      <c r="BHT58" s="661"/>
      <c r="BHU58" s="661"/>
      <c r="BHV58" s="661"/>
      <c r="BHW58" s="661"/>
      <c r="BHX58" s="661"/>
      <c r="BHY58" s="661"/>
      <c r="BHZ58" s="661"/>
      <c r="BIA58" s="661"/>
      <c r="BIB58" s="661"/>
      <c r="BIC58" s="661"/>
      <c r="BID58" s="661"/>
      <c r="BIE58" s="661"/>
      <c r="BIF58" s="661"/>
      <c r="BIG58" s="661"/>
      <c r="BIH58" s="661"/>
      <c r="BII58" s="661"/>
      <c r="BIJ58" s="661"/>
      <c r="BIK58" s="661"/>
      <c r="BIL58" s="661"/>
      <c r="BIM58" s="661"/>
      <c r="BIN58" s="661"/>
      <c r="BIO58" s="661"/>
      <c r="BIP58" s="661"/>
      <c r="BIQ58" s="661"/>
      <c r="BIR58" s="661"/>
      <c r="BIS58" s="661"/>
      <c r="BIT58" s="661"/>
      <c r="BIU58" s="661"/>
      <c r="BIV58" s="661"/>
      <c r="BIW58" s="661"/>
      <c r="BIX58" s="661"/>
      <c r="BIY58" s="661"/>
      <c r="BIZ58" s="661"/>
      <c r="BJA58" s="661"/>
      <c r="BJB58" s="661"/>
      <c r="BJC58" s="661"/>
      <c r="BJD58" s="661"/>
      <c r="BJE58" s="661"/>
      <c r="BJF58" s="661"/>
      <c r="BJG58" s="661"/>
      <c r="BJH58" s="661"/>
      <c r="BJI58" s="661"/>
      <c r="BJJ58" s="661"/>
      <c r="BJK58" s="661"/>
      <c r="BJL58" s="661"/>
      <c r="BJM58" s="661"/>
      <c r="BJN58" s="661"/>
      <c r="BJO58" s="661"/>
      <c r="BJP58" s="661"/>
      <c r="BJQ58" s="661"/>
      <c r="BJR58" s="661"/>
      <c r="BJS58" s="661"/>
      <c r="BJT58" s="661"/>
      <c r="BJU58" s="661"/>
      <c r="BJV58" s="661"/>
      <c r="BJW58" s="661"/>
      <c r="BJX58" s="661"/>
      <c r="BJY58" s="661"/>
      <c r="BJZ58" s="661"/>
      <c r="BKA58" s="661"/>
      <c r="BKB58" s="661"/>
      <c r="BKC58" s="661"/>
      <c r="BKD58" s="661"/>
      <c r="BKE58" s="661"/>
      <c r="BKF58" s="661"/>
      <c r="BKG58" s="661"/>
      <c r="BKH58" s="661"/>
      <c r="BKI58" s="661"/>
      <c r="BKJ58" s="661"/>
      <c r="BKK58" s="661"/>
      <c r="BKL58" s="661"/>
      <c r="BKM58" s="661"/>
      <c r="BKN58" s="661"/>
      <c r="BKO58" s="661"/>
      <c r="BKP58" s="661"/>
      <c r="BKQ58" s="661"/>
      <c r="BKR58" s="661"/>
      <c r="BKS58" s="661"/>
      <c r="BKT58" s="661"/>
      <c r="BKU58" s="661"/>
      <c r="BKV58" s="661"/>
      <c r="BKW58" s="661"/>
      <c r="BKX58" s="661"/>
      <c r="BKY58" s="661"/>
      <c r="BKZ58" s="661"/>
      <c r="BLA58" s="661"/>
      <c r="BLB58" s="661"/>
      <c r="BLC58" s="661"/>
      <c r="BLD58" s="661"/>
      <c r="BLE58" s="661"/>
      <c r="BLF58" s="661"/>
      <c r="BLG58" s="661"/>
      <c r="BLH58" s="661"/>
      <c r="BLI58" s="661"/>
      <c r="BLJ58" s="661"/>
      <c r="BLK58" s="661"/>
      <c r="BLL58" s="661"/>
      <c r="BLM58" s="661"/>
      <c r="BLN58" s="661"/>
      <c r="BLO58" s="661"/>
      <c r="BLP58" s="661"/>
      <c r="BLQ58" s="661"/>
      <c r="BLR58" s="661"/>
      <c r="BLS58" s="661"/>
      <c r="BLT58" s="661"/>
      <c r="BLU58" s="661"/>
      <c r="BLV58" s="661"/>
      <c r="BLW58" s="661"/>
      <c r="BLX58" s="661"/>
      <c r="BLY58" s="661"/>
      <c r="BLZ58" s="661"/>
      <c r="BMA58" s="661"/>
      <c r="BMB58" s="661"/>
      <c r="BMC58" s="661"/>
      <c r="BMD58" s="661"/>
      <c r="BME58" s="661"/>
      <c r="BMF58" s="661"/>
      <c r="BMG58" s="661"/>
      <c r="BMH58" s="661"/>
      <c r="BMI58" s="661"/>
      <c r="BMJ58" s="661"/>
      <c r="BMK58" s="661"/>
      <c r="BML58" s="661"/>
      <c r="BMM58" s="661"/>
      <c r="BMN58" s="661"/>
      <c r="BMO58" s="661"/>
      <c r="BMP58" s="661"/>
      <c r="BMQ58" s="661"/>
      <c r="BMR58" s="661"/>
      <c r="BMS58" s="661"/>
      <c r="BMT58" s="661"/>
      <c r="BMU58" s="661"/>
      <c r="BMV58" s="661"/>
      <c r="BMW58" s="661"/>
      <c r="BMX58" s="661"/>
      <c r="BMY58" s="661"/>
      <c r="BMZ58" s="661"/>
      <c r="BNA58" s="661"/>
      <c r="BNB58" s="661"/>
      <c r="BNC58" s="661"/>
      <c r="BND58" s="661"/>
      <c r="BNE58" s="661"/>
      <c r="BNF58" s="661"/>
      <c r="BNG58" s="661"/>
      <c r="BNH58" s="661"/>
      <c r="BNI58" s="661"/>
      <c r="BNJ58" s="661"/>
      <c r="BNK58" s="661"/>
      <c r="BNL58" s="661"/>
      <c r="BNM58" s="661"/>
      <c r="BNN58" s="661"/>
      <c r="BNO58" s="661"/>
      <c r="BNP58" s="661"/>
      <c r="BNQ58" s="661"/>
      <c r="BNR58" s="661"/>
      <c r="BNS58" s="661"/>
      <c r="BNT58" s="661"/>
      <c r="BNU58" s="661"/>
      <c r="BNV58" s="661"/>
      <c r="BNW58" s="661"/>
      <c r="BNX58" s="661"/>
      <c r="BNY58" s="661"/>
      <c r="BNZ58" s="661"/>
      <c r="BOA58" s="661"/>
      <c r="BOB58" s="661"/>
      <c r="BOC58" s="661"/>
      <c r="BOD58" s="661"/>
      <c r="BOE58" s="661"/>
      <c r="BOF58" s="661"/>
      <c r="BOG58" s="661"/>
      <c r="BOH58" s="661"/>
      <c r="BOI58" s="661"/>
      <c r="BOJ58" s="661"/>
      <c r="BOK58" s="661"/>
      <c r="BOL58" s="661"/>
      <c r="BOM58" s="661"/>
      <c r="BON58" s="661"/>
      <c r="BOO58" s="661"/>
      <c r="BOP58" s="661"/>
      <c r="BOQ58" s="661"/>
      <c r="BOR58" s="661"/>
      <c r="BOS58" s="661"/>
      <c r="BOT58" s="661"/>
      <c r="BOU58" s="661"/>
      <c r="BOV58" s="661"/>
      <c r="BOW58" s="661"/>
      <c r="BOX58" s="661"/>
      <c r="BOY58" s="661"/>
      <c r="BOZ58" s="661"/>
      <c r="BPA58" s="661"/>
      <c r="BPB58" s="661"/>
      <c r="BPC58" s="661"/>
      <c r="BPD58" s="661"/>
      <c r="BPE58" s="661"/>
      <c r="BPF58" s="661"/>
      <c r="BPG58" s="661"/>
      <c r="BPH58" s="661"/>
      <c r="BPI58" s="661"/>
      <c r="BPJ58" s="661"/>
      <c r="BPK58" s="661"/>
      <c r="BPL58" s="661"/>
      <c r="BPM58" s="661"/>
      <c r="BPN58" s="661"/>
      <c r="BPO58" s="661"/>
      <c r="BPP58" s="661"/>
      <c r="BPQ58" s="661"/>
      <c r="BPR58" s="661"/>
      <c r="BPS58" s="661"/>
      <c r="BPT58" s="661"/>
      <c r="BPU58" s="661"/>
      <c r="BPV58" s="661"/>
      <c r="BPW58" s="661"/>
      <c r="BPX58" s="661"/>
      <c r="BPY58" s="661"/>
      <c r="BPZ58" s="661"/>
      <c r="BQA58" s="661"/>
      <c r="BQB58" s="661"/>
      <c r="BQC58" s="661"/>
      <c r="BQD58" s="661"/>
      <c r="BQE58" s="661"/>
      <c r="BQF58" s="661"/>
      <c r="BQG58" s="661"/>
      <c r="BQH58" s="661"/>
      <c r="BQI58" s="661"/>
      <c r="BQJ58" s="661"/>
      <c r="BQK58" s="661"/>
      <c r="BQL58" s="661"/>
      <c r="BQM58" s="661"/>
      <c r="BQN58" s="661"/>
      <c r="BQO58" s="661"/>
      <c r="BQP58" s="661"/>
      <c r="BQQ58" s="661"/>
      <c r="BQR58" s="661"/>
      <c r="BQS58" s="661"/>
      <c r="BQT58" s="661"/>
      <c r="BQU58" s="661"/>
      <c r="BQV58" s="661"/>
      <c r="BQW58" s="661"/>
      <c r="BQX58" s="661"/>
      <c r="BQY58" s="661"/>
      <c r="BQZ58" s="661"/>
      <c r="BRA58" s="661"/>
      <c r="BRB58" s="661"/>
      <c r="BRC58" s="661"/>
      <c r="BRD58" s="661"/>
      <c r="BRE58" s="661"/>
      <c r="BRF58" s="661"/>
      <c r="BRG58" s="661"/>
      <c r="BRH58" s="661"/>
      <c r="BRI58" s="661"/>
      <c r="BRJ58" s="661"/>
      <c r="BRK58" s="661"/>
      <c r="BRL58" s="661"/>
      <c r="BRM58" s="661"/>
      <c r="BRN58" s="661"/>
      <c r="BRO58" s="661"/>
      <c r="BRP58" s="661"/>
      <c r="BRQ58" s="661"/>
      <c r="BRR58" s="661"/>
      <c r="BRS58" s="661"/>
      <c r="BRT58" s="661"/>
      <c r="BRU58" s="661"/>
      <c r="BRV58" s="661"/>
      <c r="BRW58" s="661"/>
      <c r="BRX58" s="661"/>
      <c r="BRY58" s="661"/>
      <c r="BRZ58" s="661"/>
      <c r="BSA58" s="661"/>
      <c r="BSB58" s="661"/>
      <c r="BSC58" s="661"/>
      <c r="BSD58" s="661"/>
      <c r="BSE58" s="661"/>
      <c r="BSF58" s="661"/>
      <c r="BSG58" s="661"/>
      <c r="BSH58" s="661"/>
      <c r="BSI58" s="661"/>
      <c r="BSJ58" s="661"/>
      <c r="BSK58" s="661"/>
      <c r="BSL58" s="661"/>
      <c r="BSM58" s="661"/>
      <c r="BSN58" s="661"/>
      <c r="BSO58" s="661"/>
      <c r="BSP58" s="661"/>
      <c r="BSQ58" s="661"/>
      <c r="BSR58" s="661"/>
      <c r="BSS58" s="661"/>
      <c r="BST58" s="661"/>
      <c r="BSU58" s="661"/>
      <c r="BSV58" s="661"/>
      <c r="BSW58" s="661"/>
      <c r="BSX58" s="661"/>
      <c r="BSY58" s="661"/>
      <c r="BSZ58" s="661"/>
      <c r="BTA58" s="661"/>
      <c r="BTB58" s="661"/>
      <c r="BTC58" s="661"/>
      <c r="BTD58" s="661"/>
      <c r="BTE58" s="661"/>
      <c r="BTF58" s="661"/>
      <c r="BTG58" s="661"/>
      <c r="BTH58" s="661"/>
      <c r="BTI58" s="661"/>
      <c r="BTJ58" s="661"/>
      <c r="BTK58" s="661"/>
      <c r="BTL58" s="661"/>
      <c r="BTM58" s="661"/>
      <c r="BTN58" s="661"/>
      <c r="BTO58" s="661"/>
      <c r="BTP58" s="661"/>
      <c r="BTQ58" s="661"/>
      <c r="BTR58" s="661"/>
      <c r="BTS58" s="661"/>
      <c r="BTT58" s="661"/>
      <c r="BTU58" s="661"/>
      <c r="BTV58" s="661"/>
      <c r="BTW58" s="661"/>
      <c r="BTX58" s="661"/>
      <c r="BTY58" s="661"/>
      <c r="BTZ58" s="661"/>
      <c r="BUA58" s="661"/>
      <c r="BUB58" s="661"/>
      <c r="BUC58" s="661"/>
      <c r="BUD58" s="661"/>
      <c r="BUE58" s="661"/>
      <c r="BUF58" s="661"/>
      <c r="BUG58" s="661"/>
      <c r="BUH58" s="661"/>
      <c r="BUI58" s="661"/>
      <c r="BUJ58" s="661"/>
      <c r="BUK58" s="661"/>
      <c r="BUL58" s="661"/>
      <c r="BUM58" s="661"/>
      <c r="BUN58" s="661"/>
      <c r="BUO58" s="661"/>
      <c r="BUP58" s="661"/>
      <c r="BUQ58" s="661"/>
      <c r="BUR58" s="661"/>
      <c r="BUS58" s="661"/>
      <c r="BUT58" s="661"/>
      <c r="BUU58" s="661"/>
      <c r="BUV58" s="661"/>
      <c r="BUW58" s="661"/>
      <c r="BUX58" s="661"/>
      <c r="BUY58" s="661"/>
      <c r="BUZ58" s="661"/>
      <c r="BVA58" s="661"/>
      <c r="BVB58" s="661"/>
      <c r="BVC58" s="661"/>
      <c r="BVD58" s="661"/>
      <c r="BVE58" s="661"/>
      <c r="BVF58" s="661"/>
      <c r="BVG58" s="661"/>
      <c r="BVH58" s="661"/>
      <c r="BVI58" s="661"/>
      <c r="BVJ58" s="661"/>
      <c r="BVK58" s="661"/>
      <c r="BVL58" s="661"/>
      <c r="BVM58" s="661"/>
      <c r="BVN58" s="661"/>
      <c r="BVO58" s="661"/>
      <c r="BVP58" s="661"/>
      <c r="BVQ58" s="661"/>
      <c r="BVR58" s="661"/>
      <c r="BVS58" s="661"/>
      <c r="BVT58" s="661"/>
      <c r="BVU58" s="661"/>
      <c r="BVV58" s="661"/>
      <c r="BVW58" s="661"/>
      <c r="BVX58" s="661"/>
      <c r="BVY58" s="661"/>
      <c r="BVZ58" s="661"/>
      <c r="BWA58" s="661"/>
      <c r="BWB58" s="661"/>
      <c r="BWC58" s="661"/>
      <c r="BWD58" s="661"/>
      <c r="BWE58" s="661"/>
      <c r="BWF58" s="661"/>
      <c r="BWG58" s="661"/>
      <c r="BWH58" s="661"/>
      <c r="BWI58" s="661"/>
      <c r="BWJ58" s="661"/>
      <c r="BWK58" s="661"/>
      <c r="BWL58" s="661"/>
      <c r="BWM58" s="661"/>
      <c r="BWN58" s="661"/>
      <c r="BWO58" s="661"/>
      <c r="BWP58" s="661"/>
      <c r="BWQ58" s="661"/>
      <c r="BWR58" s="661"/>
      <c r="BWS58" s="661"/>
      <c r="BWT58" s="661"/>
      <c r="BWU58" s="661"/>
      <c r="BWV58" s="661"/>
      <c r="BWW58" s="661"/>
      <c r="BWX58" s="661"/>
      <c r="BWY58" s="661"/>
      <c r="BWZ58" s="661"/>
      <c r="BXA58" s="661"/>
      <c r="BXB58" s="661"/>
      <c r="BXC58" s="661"/>
      <c r="BXD58" s="661"/>
      <c r="BXE58" s="661"/>
      <c r="BXF58" s="661"/>
      <c r="BXG58" s="661"/>
      <c r="BXH58" s="661"/>
      <c r="BXI58" s="661"/>
      <c r="BXJ58" s="661"/>
      <c r="BXK58" s="661"/>
      <c r="BXL58" s="661"/>
      <c r="BXM58" s="661"/>
      <c r="BXN58" s="661"/>
      <c r="BXO58" s="661"/>
      <c r="BXP58" s="661"/>
      <c r="BXQ58" s="661"/>
      <c r="BXR58" s="661"/>
      <c r="BXS58" s="661"/>
      <c r="BXT58" s="661"/>
      <c r="BXU58" s="661"/>
      <c r="BXV58" s="661"/>
      <c r="BXW58" s="661"/>
      <c r="BXX58" s="661"/>
      <c r="BXY58" s="661"/>
      <c r="BXZ58" s="661"/>
      <c r="BYA58" s="661"/>
      <c r="BYB58" s="661"/>
      <c r="BYC58" s="661"/>
      <c r="BYD58" s="661"/>
      <c r="BYE58" s="661"/>
      <c r="BYF58" s="661"/>
      <c r="BYG58" s="661"/>
      <c r="BYH58" s="661"/>
      <c r="BYI58" s="661"/>
      <c r="BYJ58" s="661"/>
      <c r="BYK58" s="661"/>
      <c r="BYL58" s="661"/>
      <c r="BYM58" s="661"/>
      <c r="BYN58" s="661"/>
      <c r="BYO58" s="661"/>
      <c r="BYP58" s="661"/>
      <c r="BYQ58" s="661"/>
      <c r="BYR58" s="661"/>
      <c r="BYS58" s="661"/>
      <c r="BYT58" s="661"/>
      <c r="BYU58" s="661"/>
      <c r="BYV58" s="661"/>
      <c r="BYW58" s="661"/>
      <c r="BYX58" s="661"/>
      <c r="BYY58" s="661"/>
      <c r="BYZ58" s="661"/>
      <c r="BZA58" s="661"/>
      <c r="BZB58" s="661"/>
      <c r="BZC58" s="661"/>
      <c r="BZD58" s="661"/>
      <c r="BZE58" s="661"/>
      <c r="BZF58" s="661"/>
      <c r="BZG58" s="661"/>
      <c r="BZH58" s="661"/>
      <c r="BZI58" s="661"/>
      <c r="BZJ58" s="661"/>
      <c r="BZK58" s="661"/>
      <c r="BZL58" s="661"/>
      <c r="BZM58" s="661"/>
      <c r="BZN58" s="661"/>
      <c r="BZO58" s="661"/>
      <c r="BZP58" s="661"/>
      <c r="BZQ58" s="661"/>
      <c r="BZR58" s="661"/>
      <c r="BZS58" s="661"/>
      <c r="BZT58" s="661"/>
      <c r="BZU58" s="661"/>
      <c r="BZV58" s="661"/>
      <c r="BZW58" s="661"/>
      <c r="BZX58" s="661"/>
      <c r="BZY58" s="661"/>
      <c r="BZZ58" s="661"/>
      <c r="CAA58" s="661"/>
      <c r="CAB58" s="661"/>
      <c r="CAC58" s="661"/>
      <c r="CAD58" s="661"/>
      <c r="CAE58" s="661"/>
      <c r="CAF58" s="661"/>
      <c r="CAG58" s="661"/>
      <c r="CAH58" s="661"/>
      <c r="CAI58" s="661"/>
      <c r="CAJ58" s="661"/>
      <c r="CAK58" s="661"/>
      <c r="CAL58" s="661"/>
      <c r="CAM58" s="661"/>
      <c r="CAN58" s="661"/>
      <c r="CAO58" s="661"/>
      <c r="CAP58" s="661"/>
      <c r="CAQ58" s="661"/>
      <c r="CAR58" s="661"/>
      <c r="CAS58" s="661"/>
      <c r="CAT58" s="661"/>
      <c r="CAU58" s="661"/>
      <c r="CAV58" s="661"/>
      <c r="CAW58" s="661"/>
      <c r="CAX58" s="661"/>
      <c r="CAY58" s="661"/>
      <c r="CAZ58" s="661"/>
      <c r="CBA58" s="661"/>
      <c r="CBB58" s="661"/>
      <c r="CBC58" s="661"/>
      <c r="CBD58" s="661"/>
      <c r="CBE58" s="661"/>
      <c r="CBF58" s="661"/>
      <c r="CBG58" s="661"/>
      <c r="CBH58" s="661"/>
      <c r="CBI58" s="661"/>
      <c r="CBJ58" s="661"/>
      <c r="CBK58" s="661"/>
      <c r="CBL58" s="661"/>
      <c r="CBM58" s="661"/>
      <c r="CBN58" s="661"/>
      <c r="CBO58" s="661"/>
      <c r="CBP58" s="661"/>
      <c r="CBQ58" s="661"/>
      <c r="CBR58" s="661"/>
      <c r="CBS58" s="661"/>
      <c r="CBT58" s="661"/>
      <c r="CBU58" s="661"/>
      <c r="CBV58" s="661"/>
      <c r="CBW58" s="661"/>
      <c r="CBX58" s="661"/>
      <c r="CBY58" s="661"/>
      <c r="CBZ58" s="661"/>
      <c r="CCA58" s="661"/>
      <c r="CCB58" s="661"/>
      <c r="CCC58" s="661"/>
      <c r="CCD58" s="661"/>
      <c r="CCE58" s="661"/>
      <c r="CCF58" s="661"/>
      <c r="CCG58" s="661"/>
      <c r="CCH58" s="661"/>
      <c r="CCI58" s="661"/>
      <c r="CCJ58" s="661"/>
      <c r="CCK58" s="661"/>
      <c r="CCL58" s="661"/>
      <c r="CCM58" s="661"/>
      <c r="CCN58" s="661"/>
      <c r="CCO58" s="661"/>
      <c r="CCP58" s="661"/>
      <c r="CCQ58" s="661"/>
      <c r="CCR58" s="661"/>
      <c r="CCS58" s="661"/>
      <c r="CCT58" s="661"/>
      <c r="CCU58" s="661"/>
      <c r="CCV58" s="661"/>
      <c r="CCW58" s="661"/>
      <c r="CCX58" s="661"/>
      <c r="CCY58" s="661"/>
      <c r="CCZ58" s="661"/>
      <c r="CDA58" s="661"/>
      <c r="CDB58" s="661"/>
      <c r="CDC58" s="661"/>
      <c r="CDD58" s="661"/>
      <c r="CDE58" s="661"/>
      <c r="CDF58" s="661"/>
      <c r="CDG58" s="661"/>
      <c r="CDH58" s="661"/>
      <c r="CDI58" s="661"/>
      <c r="CDJ58" s="661"/>
      <c r="CDK58" s="661"/>
      <c r="CDL58" s="661"/>
      <c r="CDM58" s="661"/>
      <c r="CDN58" s="661"/>
      <c r="CDO58" s="661"/>
      <c r="CDP58" s="661"/>
      <c r="CDQ58" s="661"/>
      <c r="CDR58" s="661"/>
      <c r="CDS58" s="661"/>
      <c r="CDT58" s="661"/>
      <c r="CDU58" s="661"/>
      <c r="CDV58" s="661"/>
      <c r="CDW58" s="661"/>
      <c r="CDX58" s="661"/>
      <c r="CDY58" s="661"/>
      <c r="CDZ58" s="661"/>
      <c r="CEA58" s="661"/>
      <c r="CEB58" s="661"/>
      <c r="CEC58" s="661"/>
      <c r="CED58" s="661"/>
      <c r="CEE58" s="661"/>
      <c r="CEF58" s="661"/>
      <c r="CEG58" s="661"/>
      <c r="CEH58" s="661"/>
      <c r="CEI58" s="661"/>
      <c r="CEJ58" s="661"/>
      <c r="CEK58" s="661"/>
      <c r="CEL58" s="661"/>
      <c r="CEM58" s="661"/>
      <c r="CEN58" s="661"/>
      <c r="CEO58" s="661"/>
      <c r="CEP58" s="661"/>
      <c r="CEQ58" s="661"/>
      <c r="CER58" s="661"/>
      <c r="CES58" s="661"/>
      <c r="CET58" s="661"/>
      <c r="CEU58" s="661"/>
      <c r="CEV58" s="661"/>
      <c r="CEW58" s="661"/>
      <c r="CEX58" s="661"/>
      <c r="CEY58" s="661"/>
      <c r="CEZ58" s="661"/>
      <c r="CFA58" s="661"/>
      <c r="CFB58" s="661"/>
      <c r="CFC58" s="661"/>
      <c r="CFD58" s="661"/>
      <c r="CFE58" s="661"/>
      <c r="CFF58" s="661"/>
      <c r="CFG58" s="661"/>
      <c r="CFH58" s="661"/>
      <c r="CFI58" s="661"/>
      <c r="CFJ58" s="661"/>
      <c r="CFK58" s="661"/>
      <c r="CFL58" s="661"/>
      <c r="CFM58" s="661"/>
      <c r="CFN58" s="661"/>
      <c r="CFO58" s="661"/>
      <c r="CFP58" s="661"/>
      <c r="CFQ58" s="661"/>
      <c r="CFR58" s="661"/>
      <c r="CFS58" s="661"/>
      <c r="CFT58" s="661"/>
      <c r="CFU58" s="661"/>
      <c r="CFV58" s="661"/>
      <c r="CFW58" s="661"/>
      <c r="CFX58" s="661"/>
      <c r="CFY58" s="661"/>
      <c r="CFZ58" s="661"/>
      <c r="CGA58" s="661"/>
      <c r="CGB58" s="661"/>
      <c r="CGC58" s="661"/>
      <c r="CGD58" s="661"/>
      <c r="CGE58" s="661"/>
      <c r="CGF58" s="661"/>
      <c r="CGG58" s="661"/>
      <c r="CGH58" s="661"/>
      <c r="CGI58" s="661"/>
      <c r="CGJ58" s="661"/>
      <c r="CGK58" s="661"/>
      <c r="CGL58" s="661"/>
      <c r="CGM58" s="661"/>
      <c r="CGN58" s="661"/>
      <c r="CGO58" s="661"/>
      <c r="CGP58" s="661"/>
      <c r="CGQ58" s="661"/>
      <c r="CGR58" s="661"/>
      <c r="CGS58" s="661"/>
      <c r="CGT58" s="661"/>
      <c r="CGU58" s="661"/>
      <c r="CGV58" s="661"/>
      <c r="CGW58" s="661"/>
      <c r="CGX58" s="661"/>
      <c r="CGY58" s="661"/>
      <c r="CGZ58" s="661"/>
      <c r="CHA58" s="661"/>
      <c r="CHB58" s="661"/>
      <c r="CHC58" s="661"/>
      <c r="CHD58" s="661"/>
      <c r="CHE58" s="661"/>
      <c r="CHF58" s="661"/>
      <c r="CHG58" s="661"/>
      <c r="CHH58" s="661"/>
      <c r="CHI58" s="661"/>
      <c r="CHJ58" s="661"/>
      <c r="CHK58" s="661"/>
      <c r="CHL58" s="661"/>
      <c r="CHM58" s="661"/>
      <c r="CHN58" s="661"/>
      <c r="CHO58" s="661"/>
      <c r="CHP58" s="661"/>
      <c r="CHQ58" s="661"/>
      <c r="CHR58" s="661"/>
      <c r="CHS58" s="661"/>
      <c r="CHT58" s="661"/>
      <c r="CHU58" s="661"/>
      <c r="CHV58" s="661"/>
      <c r="CHW58" s="661"/>
      <c r="CHX58" s="661"/>
      <c r="CHY58" s="661"/>
      <c r="CHZ58" s="661"/>
      <c r="CIA58" s="661"/>
      <c r="CIB58" s="661"/>
      <c r="CIC58" s="661"/>
      <c r="CID58" s="661"/>
      <c r="CIE58" s="661"/>
      <c r="CIF58" s="661"/>
      <c r="CIG58" s="661"/>
      <c r="CIH58" s="661"/>
      <c r="CII58" s="661"/>
      <c r="CIJ58" s="661"/>
      <c r="CIK58" s="661"/>
      <c r="CIL58" s="661"/>
      <c r="CIM58" s="661"/>
      <c r="CIN58" s="661"/>
      <c r="CIO58" s="661"/>
      <c r="CIP58" s="661"/>
      <c r="CIQ58" s="661"/>
      <c r="CIR58" s="661"/>
      <c r="CIS58" s="661"/>
      <c r="CIT58" s="661"/>
      <c r="CIU58" s="661"/>
      <c r="CIV58" s="661"/>
      <c r="CIW58" s="661"/>
      <c r="CIX58" s="661"/>
      <c r="CIY58" s="661"/>
      <c r="CIZ58" s="661"/>
      <c r="CJA58" s="661"/>
      <c r="CJB58" s="661"/>
      <c r="CJC58" s="661"/>
      <c r="CJD58" s="661"/>
      <c r="CJE58" s="661"/>
      <c r="CJF58" s="661"/>
      <c r="CJG58" s="661"/>
      <c r="CJH58" s="661"/>
      <c r="CJI58" s="661"/>
      <c r="CJJ58" s="661"/>
      <c r="CJK58" s="661"/>
      <c r="CJL58" s="661"/>
      <c r="CJM58" s="661"/>
      <c r="CJN58" s="661"/>
      <c r="CJO58" s="661"/>
      <c r="CJP58" s="661"/>
      <c r="CJQ58" s="661"/>
      <c r="CJR58" s="661"/>
      <c r="CJS58" s="661"/>
      <c r="CJT58" s="661"/>
      <c r="CJU58" s="661"/>
      <c r="CJV58" s="661"/>
      <c r="CJW58" s="661"/>
      <c r="CJX58" s="661"/>
      <c r="CJY58" s="661"/>
      <c r="CJZ58" s="661"/>
      <c r="CKA58" s="661"/>
      <c r="CKB58" s="661"/>
      <c r="CKC58" s="661"/>
      <c r="CKD58" s="661"/>
      <c r="CKE58" s="661"/>
      <c r="CKF58" s="661"/>
      <c r="CKG58" s="661"/>
      <c r="CKH58" s="661"/>
      <c r="CKI58" s="661"/>
      <c r="CKJ58" s="661"/>
      <c r="CKK58" s="661"/>
      <c r="CKL58" s="661"/>
      <c r="CKM58" s="661"/>
      <c r="CKN58" s="661"/>
      <c r="CKO58" s="661"/>
      <c r="CKP58" s="661"/>
      <c r="CKQ58" s="661"/>
      <c r="CKR58" s="661"/>
      <c r="CKS58" s="661"/>
      <c r="CKT58" s="661"/>
      <c r="CKU58" s="661"/>
      <c r="CKV58" s="661"/>
      <c r="CKW58" s="661"/>
      <c r="CKX58" s="661"/>
      <c r="CKY58" s="661"/>
      <c r="CKZ58" s="661"/>
      <c r="CLA58" s="661"/>
      <c r="CLB58" s="661"/>
      <c r="CLC58" s="661"/>
      <c r="CLD58" s="661"/>
      <c r="CLE58" s="661"/>
      <c r="CLF58" s="661"/>
      <c r="CLG58" s="661"/>
      <c r="CLH58" s="661"/>
      <c r="CLI58" s="661"/>
      <c r="CLJ58" s="661"/>
      <c r="CLK58" s="661"/>
      <c r="CLL58" s="661"/>
      <c r="CLM58" s="661"/>
      <c r="CLN58" s="661"/>
      <c r="CLO58" s="661"/>
      <c r="CLP58" s="661"/>
      <c r="CLQ58" s="661"/>
      <c r="CLR58" s="661"/>
      <c r="CLS58" s="661"/>
      <c r="CLT58" s="661"/>
      <c r="CLU58" s="661"/>
      <c r="CLV58" s="661"/>
      <c r="CLW58" s="661"/>
      <c r="CLX58" s="661"/>
      <c r="CLY58" s="661"/>
      <c r="CLZ58" s="661"/>
      <c r="CMA58" s="661"/>
      <c r="CMB58" s="661"/>
      <c r="CMC58" s="661"/>
      <c r="CMD58" s="661"/>
      <c r="CME58" s="661"/>
      <c r="CMF58" s="661"/>
      <c r="CMG58" s="661"/>
      <c r="CMH58" s="661"/>
      <c r="CMI58" s="661"/>
      <c r="CMJ58" s="661"/>
      <c r="CMK58" s="661"/>
      <c r="CML58" s="661"/>
      <c r="CMM58" s="661"/>
      <c r="CMN58" s="661"/>
      <c r="CMO58" s="661"/>
      <c r="CMP58" s="661"/>
      <c r="CMQ58" s="661"/>
      <c r="CMR58" s="661"/>
      <c r="CMS58" s="661"/>
      <c r="CMT58" s="661"/>
      <c r="CMU58" s="661"/>
      <c r="CMV58" s="661"/>
      <c r="CMW58" s="661"/>
      <c r="CMX58" s="661"/>
      <c r="CMY58" s="661"/>
      <c r="CMZ58" s="661"/>
      <c r="CNA58" s="661"/>
      <c r="CNB58" s="661"/>
      <c r="CNC58" s="661"/>
      <c r="CND58" s="661"/>
      <c r="CNE58" s="661"/>
      <c r="CNF58" s="661"/>
      <c r="CNG58" s="661"/>
      <c r="CNH58" s="661"/>
      <c r="CNI58" s="661"/>
      <c r="CNJ58" s="661"/>
      <c r="CNK58" s="661"/>
      <c r="CNL58" s="661"/>
      <c r="CNM58" s="661"/>
      <c r="CNN58" s="661"/>
      <c r="CNO58" s="661"/>
      <c r="CNP58" s="661"/>
      <c r="CNQ58" s="661"/>
      <c r="CNR58" s="661"/>
      <c r="CNS58" s="661"/>
      <c r="CNT58" s="661"/>
      <c r="CNU58" s="661"/>
      <c r="CNV58" s="661"/>
      <c r="CNW58" s="661"/>
      <c r="CNX58" s="661"/>
      <c r="CNY58" s="661"/>
      <c r="CNZ58" s="661"/>
      <c r="COA58" s="661"/>
      <c r="COB58" s="661"/>
      <c r="COC58" s="661"/>
      <c r="COD58" s="661"/>
      <c r="COE58" s="661"/>
      <c r="COF58" s="661"/>
      <c r="COG58" s="661"/>
      <c r="COH58" s="661"/>
      <c r="COI58" s="661"/>
      <c r="COJ58" s="661"/>
      <c r="COK58" s="661"/>
      <c r="COL58" s="661"/>
      <c r="COM58" s="661"/>
      <c r="CON58" s="661"/>
      <c r="COO58" s="661"/>
      <c r="COP58" s="661"/>
      <c r="COQ58" s="661"/>
      <c r="COR58" s="661"/>
      <c r="COS58" s="661"/>
      <c r="COT58" s="661"/>
      <c r="COU58" s="661"/>
      <c r="COV58" s="661"/>
      <c r="COW58" s="661"/>
      <c r="COX58" s="661"/>
      <c r="COY58" s="661"/>
      <c r="COZ58" s="661"/>
      <c r="CPA58" s="661"/>
      <c r="CPB58" s="661"/>
      <c r="CPC58" s="661"/>
      <c r="CPD58" s="661"/>
      <c r="CPE58" s="661"/>
      <c r="CPF58" s="661"/>
      <c r="CPG58" s="661"/>
      <c r="CPH58" s="661"/>
      <c r="CPI58" s="661"/>
      <c r="CPJ58" s="661"/>
      <c r="CPK58" s="661"/>
      <c r="CPL58" s="661"/>
      <c r="CPM58" s="661"/>
      <c r="CPN58" s="661"/>
      <c r="CPO58" s="661"/>
      <c r="CPP58" s="661"/>
      <c r="CPQ58" s="661"/>
      <c r="CPR58" s="661"/>
      <c r="CPS58" s="661"/>
      <c r="CPT58" s="661"/>
      <c r="CPU58" s="661"/>
      <c r="CPV58" s="661"/>
      <c r="CPW58" s="661"/>
      <c r="CPX58" s="661"/>
      <c r="CPY58" s="661"/>
      <c r="CPZ58" s="661"/>
      <c r="CQA58" s="661"/>
      <c r="CQB58" s="661"/>
      <c r="CQC58" s="661"/>
      <c r="CQD58" s="661"/>
      <c r="CQE58" s="661"/>
      <c r="CQF58" s="661"/>
      <c r="CQG58" s="661"/>
      <c r="CQH58" s="661"/>
      <c r="CQI58" s="661"/>
      <c r="CQJ58" s="661"/>
      <c r="CQK58" s="661"/>
      <c r="CQL58" s="661"/>
      <c r="CQM58" s="661"/>
      <c r="CQN58" s="661"/>
      <c r="CQO58" s="661"/>
      <c r="CQP58" s="661"/>
      <c r="CQQ58" s="661"/>
      <c r="CQR58" s="661"/>
      <c r="CQS58" s="661"/>
      <c r="CQT58" s="661"/>
      <c r="CQU58" s="661"/>
      <c r="CQV58" s="661"/>
      <c r="CQW58" s="661"/>
      <c r="CQX58" s="661"/>
      <c r="CQY58" s="661"/>
      <c r="CQZ58" s="661"/>
      <c r="CRA58" s="661"/>
      <c r="CRB58" s="661"/>
      <c r="CRC58" s="661"/>
      <c r="CRD58" s="661"/>
      <c r="CRE58" s="661"/>
      <c r="CRF58" s="661"/>
      <c r="CRG58" s="661"/>
      <c r="CRH58" s="661"/>
      <c r="CRI58" s="661"/>
      <c r="CRJ58" s="661"/>
      <c r="CRK58" s="661"/>
      <c r="CRL58" s="661"/>
      <c r="CRM58" s="661"/>
      <c r="CRN58" s="661"/>
      <c r="CRO58" s="661"/>
      <c r="CRP58" s="661"/>
      <c r="CRQ58" s="661"/>
      <c r="CRR58" s="661"/>
      <c r="CRS58" s="661"/>
      <c r="CRT58" s="661"/>
      <c r="CRU58" s="661"/>
      <c r="CRV58" s="661"/>
      <c r="CRW58" s="661"/>
      <c r="CRX58" s="661"/>
      <c r="CRY58" s="661"/>
      <c r="CRZ58" s="661"/>
      <c r="CSA58" s="661"/>
      <c r="CSB58" s="661"/>
      <c r="CSC58" s="661"/>
      <c r="CSD58" s="661"/>
      <c r="CSE58" s="661"/>
      <c r="CSF58" s="661"/>
      <c r="CSG58" s="661"/>
      <c r="CSH58" s="661"/>
      <c r="CSI58" s="661"/>
      <c r="CSJ58" s="661"/>
      <c r="CSK58" s="661"/>
      <c r="CSL58" s="661"/>
      <c r="CSM58" s="661"/>
      <c r="CSN58" s="661"/>
      <c r="CSO58" s="661"/>
      <c r="CSP58" s="661"/>
      <c r="CSQ58" s="661"/>
      <c r="CSR58" s="661"/>
      <c r="CSS58" s="661"/>
      <c r="CST58" s="661"/>
      <c r="CSU58" s="661"/>
      <c r="CSV58" s="661"/>
      <c r="CSW58" s="661"/>
      <c r="CSX58" s="661"/>
      <c r="CSY58" s="661"/>
      <c r="CSZ58" s="661"/>
      <c r="CTA58" s="661"/>
      <c r="CTB58" s="661"/>
      <c r="CTC58" s="661"/>
      <c r="CTD58" s="661"/>
      <c r="CTE58" s="661"/>
      <c r="CTF58" s="661"/>
      <c r="CTG58" s="661"/>
      <c r="CTH58" s="661"/>
      <c r="CTI58" s="661"/>
      <c r="CTJ58" s="661"/>
      <c r="CTK58" s="661"/>
      <c r="CTL58" s="661"/>
      <c r="CTM58" s="661"/>
      <c r="CTN58" s="661"/>
      <c r="CTO58" s="661"/>
      <c r="CTP58" s="661"/>
      <c r="CTQ58" s="661"/>
      <c r="CTR58" s="661"/>
      <c r="CTS58" s="661"/>
      <c r="CTT58" s="661"/>
      <c r="CTU58" s="661"/>
      <c r="CTV58" s="661"/>
      <c r="CTW58" s="661"/>
      <c r="CTX58" s="661"/>
      <c r="CTY58" s="661"/>
      <c r="CTZ58" s="661"/>
      <c r="CUA58" s="661"/>
      <c r="CUB58" s="661"/>
      <c r="CUC58" s="661"/>
      <c r="CUD58" s="661"/>
      <c r="CUE58" s="661"/>
      <c r="CUF58" s="661"/>
      <c r="CUG58" s="661"/>
      <c r="CUH58" s="661"/>
      <c r="CUI58" s="661"/>
      <c r="CUJ58" s="661"/>
      <c r="CUK58" s="661"/>
      <c r="CUL58" s="661"/>
      <c r="CUM58" s="661"/>
      <c r="CUN58" s="661"/>
      <c r="CUO58" s="661"/>
      <c r="CUP58" s="661"/>
      <c r="CUQ58" s="661"/>
      <c r="CUR58" s="661"/>
      <c r="CUS58" s="661"/>
      <c r="CUT58" s="661"/>
      <c r="CUU58" s="661"/>
      <c r="CUV58" s="661"/>
      <c r="CUW58" s="661"/>
      <c r="CUX58" s="661"/>
      <c r="CUY58" s="661"/>
      <c r="CUZ58" s="661"/>
      <c r="CVA58" s="661"/>
      <c r="CVB58" s="661"/>
      <c r="CVC58" s="661"/>
      <c r="CVD58" s="661"/>
      <c r="CVE58" s="661"/>
      <c r="CVF58" s="661"/>
      <c r="CVG58" s="661"/>
      <c r="CVH58" s="661"/>
      <c r="CVI58" s="661"/>
      <c r="CVJ58" s="661"/>
      <c r="CVK58" s="661"/>
      <c r="CVL58" s="661"/>
      <c r="CVM58" s="661"/>
      <c r="CVN58" s="661"/>
      <c r="CVO58" s="661"/>
      <c r="CVP58" s="661"/>
      <c r="CVQ58" s="661"/>
      <c r="CVR58" s="661"/>
      <c r="CVS58" s="661"/>
      <c r="CVT58" s="661"/>
      <c r="CVU58" s="661"/>
      <c r="CVV58" s="661"/>
      <c r="CVW58" s="661"/>
      <c r="CVX58" s="661"/>
      <c r="CVY58" s="661"/>
      <c r="CVZ58" s="661"/>
      <c r="CWA58" s="661"/>
      <c r="CWB58" s="661"/>
      <c r="CWC58" s="661"/>
      <c r="CWD58" s="661"/>
      <c r="CWE58" s="661"/>
      <c r="CWF58" s="661"/>
      <c r="CWG58" s="661"/>
      <c r="CWH58" s="661"/>
      <c r="CWI58" s="661"/>
      <c r="CWJ58" s="661"/>
      <c r="CWK58" s="661"/>
      <c r="CWL58" s="661"/>
      <c r="CWM58" s="661"/>
      <c r="CWN58" s="661"/>
      <c r="CWO58" s="661"/>
      <c r="CWP58" s="661"/>
      <c r="CWQ58" s="661"/>
      <c r="CWR58" s="661"/>
      <c r="CWS58" s="661"/>
      <c r="CWT58" s="661"/>
      <c r="CWU58" s="661"/>
      <c r="CWV58" s="661"/>
      <c r="CWW58" s="661"/>
      <c r="CWX58" s="661"/>
      <c r="CWY58" s="661"/>
      <c r="CWZ58" s="661"/>
      <c r="CXA58" s="661"/>
      <c r="CXB58" s="661"/>
      <c r="CXC58" s="661"/>
      <c r="CXD58" s="661"/>
      <c r="CXE58" s="661"/>
      <c r="CXF58" s="661"/>
      <c r="CXG58" s="661"/>
      <c r="CXH58" s="661"/>
      <c r="CXI58" s="661"/>
      <c r="CXJ58" s="661"/>
      <c r="CXK58" s="661"/>
      <c r="CXL58" s="661"/>
      <c r="CXM58" s="661"/>
      <c r="CXN58" s="661"/>
      <c r="CXO58" s="661"/>
      <c r="CXP58" s="661"/>
      <c r="CXQ58" s="661"/>
      <c r="CXR58" s="661"/>
      <c r="CXS58" s="661"/>
      <c r="CXT58" s="661"/>
      <c r="CXU58" s="661"/>
      <c r="CXV58" s="661"/>
      <c r="CXW58" s="661"/>
      <c r="CXX58" s="661"/>
      <c r="CXY58" s="661"/>
      <c r="CXZ58" s="661"/>
      <c r="CYA58" s="661"/>
      <c r="CYB58" s="661"/>
      <c r="CYC58" s="661"/>
      <c r="CYD58" s="661"/>
      <c r="CYE58" s="661"/>
      <c r="CYF58" s="661"/>
      <c r="CYG58" s="661"/>
      <c r="CYH58" s="661"/>
      <c r="CYI58" s="661"/>
      <c r="CYJ58" s="661"/>
      <c r="CYK58" s="661"/>
      <c r="CYL58" s="661"/>
      <c r="CYM58" s="661"/>
      <c r="CYN58" s="661"/>
      <c r="CYO58" s="661"/>
      <c r="CYP58" s="661"/>
      <c r="CYQ58" s="661"/>
      <c r="CYR58" s="661"/>
      <c r="CYS58" s="661"/>
      <c r="CYT58" s="661"/>
      <c r="CYU58" s="661"/>
      <c r="CYV58" s="661"/>
      <c r="CYW58" s="661"/>
      <c r="CYX58" s="661"/>
      <c r="CYY58" s="661"/>
      <c r="CYZ58" s="661"/>
      <c r="CZA58" s="661"/>
      <c r="CZB58" s="661"/>
      <c r="CZC58" s="661"/>
      <c r="CZD58" s="661"/>
      <c r="CZE58" s="661"/>
      <c r="CZF58" s="661"/>
      <c r="CZG58" s="661"/>
      <c r="CZH58" s="661"/>
      <c r="CZI58" s="661"/>
      <c r="CZJ58" s="661"/>
      <c r="CZK58" s="661"/>
      <c r="CZL58" s="661"/>
      <c r="CZM58" s="661"/>
      <c r="CZN58" s="661"/>
      <c r="CZO58" s="661"/>
      <c r="CZP58" s="661"/>
      <c r="CZQ58" s="661"/>
      <c r="CZR58" s="661"/>
      <c r="CZS58" s="661"/>
      <c r="CZT58" s="661"/>
      <c r="CZU58" s="661"/>
      <c r="CZV58" s="661"/>
      <c r="CZW58" s="661"/>
      <c r="CZX58" s="661"/>
      <c r="CZY58" s="661"/>
      <c r="CZZ58" s="661"/>
      <c r="DAA58" s="661"/>
      <c r="DAB58" s="661"/>
      <c r="DAC58" s="661"/>
      <c r="DAD58" s="661"/>
      <c r="DAE58" s="661"/>
      <c r="DAF58" s="661"/>
      <c r="DAG58" s="661"/>
      <c r="DAH58" s="661"/>
      <c r="DAI58" s="661"/>
      <c r="DAJ58" s="661"/>
      <c r="DAK58" s="661"/>
      <c r="DAL58" s="661"/>
      <c r="DAM58" s="661"/>
      <c r="DAN58" s="661"/>
      <c r="DAO58" s="661"/>
      <c r="DAP58" s="661"/>
      <c r="DAQ58" s="661"/>
      <c r="DAR58" s="661"/>
      <c r="DAS58" s="661"/>
      <c r="DAT58" s="661"/>
      <c r="DAU58" s="661"/>
      <c r="DAV58" s="661"/>
      <c r="DAW58" s="661"/>
      <c r="DAX58" s="661"/>
      <c r="DAY58" s="661"/>
      <c r="DAZ58" s="661"/>
      <c r="DBA58" s="661"/>
      <c r="DBB58" s="661"/>
      <c r="DBC58" s="661"/>
      <c r="DBD58" s="661"/>
      <c r="DBE58" s="661"/>
      <c r="DBF58" s="661"/>
      <c r="DBG58" s="661"/>
      <c r="DBH58" s="661"/>
      <c r="DBI58" s="661"/>
      <c r="DBJ58" s="661"/>
      <c r="DBK58" s="661"/>
      <c r="DBL58" s="661"/>
      <c r="DBM58" s="661"/>
      <c r="DBN58" s="661"/>
      <c r="DBO58" s="661"/>
      <c r="DBP58" s="661"/>
      <c r="DBQ58" s="661"/>
      <c r="DBR58" s="661"/>
      <c r="DBS58" s="661"/>
      <c r="DBT58" s="661"/>
      <c r="DBU58" s="661"/>
      <c r="DBV58" s="661"/>
      <c r="DBW58" s="661"/>
      <c r="DBX58" s="661"/>
      <c r="DBY58" s="661"/>
      <c r="DBZ58" s="661"/>
      <c r="DCA58" s="661"/>
      <c r="DCB58" s="661"/>
      <c r="DCC58" s="661"/>
      <c r="DCD58" s="661"/>
      <c r="DCE58" s="661"/>
      <c r="DCF58" s="661"/>
      <c r="DCG58" s="661"/>
      <c r="DCH58" s="661"/>
      <c r="DCI58" s="661"/>
      <c r="DCJ58" s="661"/>
      <c r="DCK58" s="661"/>
      <c r="DCL58" s="661"/>
      <c r="DCM58" s="661"/>
      <c r="DCN58" s="661"/>
      <c r="DCO58" s="661"/>
      <c r="DCP58" s="661"/>
      <c r="DCQ58" s="661"/>
      <c r="DCR58" s="661"/>
      <c r="DCS58" s="661"/>
      <c r="DCT58" s="661"/>
      <c r="DCU58" s="661"/>
      <c r="DCV58" s="661"/>
      <c r="DCW58" s="661"/>
      <c r="DCX58" s="661"/>
      <c r="DCY58" s="661"/>
      <c r="DCZ58" s="661"/>
      <c r="DDA58" s="661"/>
      <c r="DDB58" s="661"/>
      <c r="DDC58" s="661"/>
      <c r="DDD58" s="661"/>
      <c r="DDE58" s="661"/>
      <c r="DDF58" s="661"/>
      <c r="DDG58" s="661"/>
      <c r="DDH58" s="661"/>
      <c r="DDI58" s="661"/>
      <c r="DDJ58" s="661"/>
      <c r="DDK58" s="661"/>
      <c r="DDL58" s="661"/>
      <c r="DDM58" s="661"/>
      <c r="DDN58" s="661"/>
      <c r="DDO58" s="661"/>
      <c r="DDP58" s="661"/>
      <c r="DDQ58" s="661"/>
      <c r="DDR58" s="661"/>
      <c r="DDS58" s="661"/>
      <c r="DDT58" s="661"/>
      <c r="DDU58" s="661"/>
      <c r="DDV58" s="661"/>
      <c r="DDW58" s="661"/>
      <c r="DDX58" s="661"/>
      <c r="DDY58" s="661"/>
      <c r="DDZ58" s="661"/>
      <c r="DEA58" s="661"/>
      <c r="DEB58" s="661"/>
      <c r="DEC58" s="661"/>
      <c r="DED58" s="661"/>
      <c r="DEE58" s="661"/>
      <c r="DEF58" s="661"/>
      <c r="DEG58" s="661"/>
      <c r="DEH58" s="661"/>
      <c r="DEI58" s="661"/>
      <c r="DEJ58" s="661"/>
      <c r="DEK58" s="661"/>
      <c r="DEL58" s="661"/>
      <c r="DEM58" s="661"/>
      <c r="DEN58" s="661"/>
      <c r="DEO58" s="661"/>
      <c r="DEP58" s="661"/>
      <c r="DEQ58" s="661"/>
      <c r="DER58" s="661"/>
      <c r="DES58" s="661"/>
      <c r="DET58" s="661"/>
      <c r="DEU58" s="661"/>
      <c r="DEV58" s="661"/>
      <c r="DEW58" s="661"/>
      <c r="DEX58" s="661"/>
      <c r="DEY58" s="661"/>
      <c r="DEZ58" s="661"/>
      <c r="DFA58" s="661"/>
      <c r="DFB58" s="661"/>
      <c r="DFC58" s="661"/>
      <c r="DFD58" s="661"/>
      <c r="DFE58" s="661"/>
      <c r="DFF58" s="661"/>
      <c r="DFG58" s="661"/>
      <c r="DFH58" s="661"/>
      <c r="DFI58" s="661"/>
      <c r="DFJ58" s="661"/>
      <c r="DFK58" s="661"/>
      <c r="DFL58" s="661"/>
      <c r="DFM58" s="661"/>
      <c r="DFN58" s="661"/>
      <c r="DFO58" s="661"/>
      <c r="DFP58" s="661"/>
      <c r="DFQ58" s="661"/>
      <c r="DFR58" s="661"/>
      <c r="DFS58" s="661"/>
      <c r="DFT58" s="661"/>
      <c r="DFU58" s="661"/>
      <c r="DFV58" s="661"/>
      <c r="DFW58" s="661"/>
      <c r="DFX58" s="661"/>
      <c r="DFY58" s="661"/>
      <c r="DFZ58" s="661"/>
      <c r="DGA58" s="661"/>
      <c r="DGB58" s="661"/>
      <c r="DGC58" s="661"/>
      <c r="DGD58" s="661"/>
      <c r="DGE58" s="661"/>
      <c r="DGF58" s="661"/>
      <c r="DGG58" s="661"/>
      <c r="DGH58" s="661"/>
      <c r="DGI58" s="661"/>
      <c r="DGJ58" s="661"/>
      <c r="DGK58" s="661"/>
      <c r="DGL58" s="661"/>
      <c r="DGM58" s="661"/>
      <c r="DGN58" s="661"/>
      <c r="DGO58" s="661"/>
      <c r="DGP58" s="661"/>
      <c r="DGQ58" s="661"/>
      <c r="DGR58" s="661"/>
      <c r="DGS58" s="661"/>
      <c r="DGT58" s="661"/>
      <c r="DGU58" s="661"/>
      <c r="DGV58" s="661"/>
      <c r="DGW58" s="661"/>
      <c r="DGX58" s="661"/>
      <c r="DGY58" s="661"/>
      <c r="DGZ58" s="661"/>
      <c r="DHA58" s="661"/>
      <c r="DHB58" s="661"/>
      <c r="DHC58" s="661"/>
      <c r="DHD58" s="661"/>
      <c r="DHE58" s="661"/>
      <c r="DHF58" s="661"/>
      <c r="DHG58" s="661"/>
      <c r="DHH58" s="661"/>
      <c r="DHI58" s="661"/>
      <c r="DHJ58" s="661"/>
      <c r="DHK58" s="661"/>
      <c r="DHL58" s="661"/>
      <c r="DHM58" s="661"/>
      <c r="DHN58" s="661"/>
      <c r="DHO58" s="661"/>
      <c r="DHP58" s="661"/>
      <c r="DHQ58" s="661"/>
      <c r="DHR58" s="661"/>
      <c r="DHS58" s="661"/>
      <c r="DHT58" s="661"/>
      <c r="DHU58" s="661"/>
      <c r="DHV58" s="661"/>
      <c r="DHW58" s="661"/>
      <c r="DHX58" s="661"/>
      <c r="DHY58" s="661"/>
      <c r="DHZ58" s="661"/>
      <c r="DIA58" s="661"/>
      <c r="DIB58" s="661"/>
      <c r="DIC58" s="661"/>
      <c r="DID58" s="661"/>
      <c r="DIE58" s="661"/>
      <c r="DIF58" s="661"/>
      <c r="DIG58" s="661"/>
      <c r="DIH58" s="661"/>
      <c r="DII58" s="661"/>
      <c r="DIJ58" s="661"/>
      <c r="DIK58" s="661"/>
      <c r="DIL58" s="661"/>
      <c r="DIM58" s="661"/>
      <c r="DIN58" s="661"/>
      <c r="DIO58" s="661"/>
      <c r="DIP58" s="661"/>
      <c r="DIQ58" s="661"/>
      <c r="DIR58" s="661"/>
      <c r="DIS58" s="661"/>
      <c r="DIT58" s="661"/>
      <c r="DIU58" s="661"/>
      <c r="DIV58" s="661"/>
      <c r="DIW58" s="661"/>
      <c r="DIX58" s="661"/>
      <c r="DIY58" s="661"/>
      <c r="DIZ58" s="661"/>
      <c r="DJA58" s="661"/>
      <c r="DJB58" s="661"/>
      <c r="DJC58" s="661"/>
      <c r="DJD58" s="661"/>
      <c r="DJE58" s="661"/>
      <c r="DJF58" s="661"/>
      <c r="DJG58" s="661"/>
      <c r="DJH58" s="661"/>
      <c r="DJI58" s="661"/>
      <c r="DJJ58" s="661"/>
      <c r="DJK58" s="661"/>
      <c r="DJL58" s="661"/>
      <c r="DJM58" s="661"/>
      <c r="DJN58" s="661"/>
      <c r="DJO58" s="661"/>
      <c r="DJP58" s="661"/>
      <c r="DJQ58" s="661"/>
      <c r="DJR58" s="661"/>
      <c r="DJS58" s="661"/>
      <c r="DJT58" s="661"/>
      <c r="DJU58" s="661"/>
      <c r="DJV58" s="661"/>
      <c r="DJW58" s="661"/>
      <c r="DJX58" s="661"/>
      <c r="DJY58" s="661"/>
      <c r="DJZ58" s="661"/>
      <c r="DKA58" s="661"/>
      <c r="DKB58" s="661"/>
      <c r="DKC58" s="661"/>
      <c r="DKD58" s="661"/>
      <c r="DKE58" s="661"/>
      <c r="DKF58" s="661"/>
      <c r="DKG58" s="661"/>
      <c r="DKH58" s="661"/>
      <c r="DKI58" s="661"/>
      <c r="DKJ58" s="661"/>
      <c r="DKK58" s="661"/>
      <c r="DKL58" s="661"/>
      <c r="DKM58" s="661"/>
      <c r="DKN58" s="661"/>
      <c r="DKO58" s="661"/>
      <c r="DKP58" s="661"/>
      <c r="DKQ58" s="661"/>
      <c r="DKR58" s="661"/>
      <c r="DKS58" s="661"/>
      <c r="DKT58" s="661"/>
      <c r="DKU58" s="661"/>
      <c r="DKV58" s="661"/>
      <c r="DKW58" s="661"/>
      <c r="DKX58" s="661"/>
      <c r="DKY58" s="661"/>
      <c r="DKZ58" s="661"/>
      <c r="DLA58" s="661"/>
      <c r="DLB58" s="661"/>
      <c r="DLC58" s="661"/>
      <c r="DLD58" s="661"/>
      <c r="DLE58" s="661"/>
      <c r="DLF58" s="661"/>
      <c r="DLG58" s="661"/>
      <c r="DLH58" s="661"/>
      <c r="DLI58" s="661"/>
      <c r="DLJ58" s="661"/>
      <c r="DLK58" s="661"/>
      <c r="DLL58" s="661"/>
      <c r="DLM58" s="661"/>
      <c r="DLN58" s="661"/>
      <c r="DLO58" s="661"/>
      <c r="DLP58" s="661"/>
      <c r="DLQ58" s="661"/>
      <c r="DLR58" s="661"/>
      <c r="DLS58" s="661"/>
      <c r="DLT58" s="661"/>
      <c r="DLU58" s="661"/>
      <c r="DLV58" s="661"/>
      <c r="DLW58" s="661"/>
      <c r="DLX58" s="661"/>
      <c r="DLY58" s="661"/>
      <c r="DLZ58" s="661"/>
      <c r="DMA58" s="661"/>
      <c r="DMB58" s="661"/>
      <c r="DMC58" s="661"/>
      <c r="DMD58" s="661"/>
      <c r="DME58" s="661"/>
      <c r="DMF58" s="661"/>
      <c r="DMG58" s="661"/>
      <c r="DMH58" s="661"/>
      <c r="DMI58" s="661"/>
      <c r="DMJ58" s="661"/>
      <c r="DMK58" s="661"/>
      <c r="DML58" s="661"/>
      <c r="DMM58" s="661"/>
      <c r="DMN58" s="661"/>
      <c r="DMO58" s="661"/>
      <c r="DMP58" s="661"/>
      <c r="DMQ58" s="661"/>
      <c r="DMR58" s="661"/>
      <c r="DMS58" s="661"/>
      <c r="DMT58" s="661"/>
      <c r="DMU58" s="661"/>
      <c r="DMV58" s="661"/>
      <c r="DMW58" s="661"/>
      <c r="DMX58" s="661"/>
      <c r="DMY58" s="661"/>
      <c r="DMZ58" s="661"/>
      <c r="DNA58" s="661"/>
      <c r="DNB58" s="661"/>
      <c r="DNC58" s="661"/>
      <c r="DND58" s="661"/>
      <c r="DNE58" s="661"/>
      <c r="DNF58" s="661"/>
      <c r="DNG58" s="661"/>
      <c r="DNH58" s="661"/>
      <c r="DNI58" s="661"/>
      <c r="DNJ58" s="661"/>
      <c r="DNK58" s="661"/>
      <c r="DNL58" s="661"/>
      <c r="DNM58" s="661"/>
      <c r="DNN58" s="661"/>
      <c r="DNO58" s="661"/>
      <c r="DNP58" s="661"/>
      <c r="DNQ58" s="661"/>
      <c r="DNR58" s="661"/>
      <c r="DNS58" s="661"/>
      <c r="DNT58" s="661"/>
      <c r="DNU58" s="661"/>
      <c r="DNV58" s="661"/>
      <c r="DNW58" s="661"/>
      <c r="DNX58" s="661"/>
      <c r="DNY58" s="661"/>
      <c r="DNZ58" s="661"/>
      <c r="DOA58" s="661"/>
      <c r="DOB58" s="661"/>
      <c r="DOC58" s="661"/>
      <c r="DOD58" s="661"/>
      <c r="DOE58" s="661"/>
      <c r="DOF58" s="661"/>
      <c r="DOG58" s="661"/>
      <c r="DOH58" s="661"/>
      <c r="DOI58" s="661"/>
      <c r="DOJ58" s="661"/>
      <c r="DOK58" s="661"/>
      <c r="DOL58" s="661"/>
      <c r="DOM58" s="661"/>
      <c r="DON58" s="661"/>
      <c r="DOO58" s="661"/>
      <c r="DOP58" s="661"/>
      <c r="DOQ58" s="661"/>
      <c r="DOR58" s="661"/>
      <c r="DOS58" s="661"/>
      <c r="DOT58" s="661"/>
      <c r="DOU58" s="661"/>
      <c r="DOV58" s="661"/>
      <c r="DOW58" s="661"/>
      <c r="DOX58" s="661"/>
      <c r="DOY58" s="661"/>
      <c r="DOZ58" s="661"/>
      <c r="DPA58" s="661"/>
      <c r="DPB58" s="661"/>
      <c r="DPC58" s="661"/>
      <c r="DPD58" s="661"/>
      <c r="DPE58" s="661"/>
      <c r="DPF58" s="661"/>
      <c r="DPG58" s="661"/>
      <c r="DPH58" s="661"/>
      <c r="DPI58" s="661"/>
      <c r="DPJ58" s="661"/>
      <c r="DPK58" s="661"/>
      <c r="DPL58" s="661"/>
      <c r="DPM58" s="661"/>
      <c r="DPN58" s="661"/>
      <c r="DPO58" s="661"/>
      <c r="DPP58" s="661"/>
      <c r="DPQ58" s="661"/>
      <c r="DPR58" s="661"/>
      <c r="DPS58" s="661"/>
      <c r="DPT58" s="661"/>
      <c r="DPU58" s="661"/>
      <c r="DPV58" s="661"/>
      <c r="DPW58" s="661"/>
      <c r="DPX58" s="661"/>
      <c r="DPY58" s="661"/>
      <c r="DPZ58" s="661"/>
      <c r="DQA58" s="661"/>
      <c r="DQB58" s="661"/>
      <c r="DQC58" s="661"/>
      <c r="DQD58" s="661"/>
      <c r="DQE58" s="661"/>
      <c r="DQF58" s="661"/>
      <c r="DQG58" s="661"/>
      <c r="DQH58" s="661"/>
      <c r="DQI58" s="661"/>
      <c r="DQJ58" s="661"/>
      <c r="DQK58" s="661"/>
      <c r="DQL58" s="661"/>
      <c r="DQM58" s="661"/>
      <c r="DQN58" s="661"/>
      <c r="DQO58" s="661"/>
      <c r="DQP58" s="661"/>
      <c r="DQQ58" s="661"/>
      <c r="DQR58" s="661"/>
      <c r="DQS58" s="661"/>
      <c r="DQT58" s="661"/>
      <c r="DQU58" s="661"/>
      <c r="DQV58" s="661"/>
      <c r="DQW58" s="661"/>
      <c r="DQX58" s="661"/>
      <c r="DQY58" s="661"/>
      <c r="DQZ58" s="661"/>
      <c r="DRA58" s="661"/>
      <c r="DRB58" s="661"/>
      <c r="DRC58" s="661"/>
      <c r="DRD58" s="661"/>
      <c r="DRE58" s="661"/>
      <c r="DRF58" s="661"/>
      <c r="DRG58" s="661"/>
      <c r="DRH58" s="661"/>
      <c r="DRI58" s="661"/>
      <c r="DRJ58" s="661"/>
      <c r="DRK58" s="661"/>
      <c r="DRL58" s="661"/>
      <c r="DRM58" s="661"/>
      <c r="DRN58" s="661"/>
      <c r="DRO58" s="661"/>
      <c r="DRP58" s="661"/>
      <c r="DRQ58" s="661"/>
      <c r="DRR58" s="661"/>
      <c r="DRS58" s="661"/>
      <c r="DRT58" s="661"/>
      <c r="DRU58" s="661"/>
      <c r="DRV58" s="661"/>
      <c r="DRW58" s="661"/>
      <c r="DRX58" s="661"/>
      <c r="DRY58" s="661"/>
      <c r="DRZ58" s="661"/>
      <c r="DSA58" s="661"/>
      <c r="DSB58" s="661"/>
      <c r="DSC58" s="661"/>
      <c r="DSD58" s="661"/>
      <c r="DSE58" s="661"/>
      <c r="DSF58" s="661"/>
      <c r="DSG58" s="661"/>
      <c r="DSH58" s="661"/>
      <c r="DSI58" s="661"/>
      <c r="DSJ58" s="661"/>
      <c r="DSK58" s="661"/>
      <c r="DSL58" s="661"/>
      <c r="DSM58" s="661"/>
      <c r="DSN58" s="661"/>
      <c r="DSO58" s="661"/>
      <c r="DSP58" s="661"/>
      <c r="DSQ58" s="661"/>
      <c r="DSR58" s="661"/>
      <c r="DSS58" s="661"/>
      <c r="DST58" s="661"/>
      <c r="DSU58" s="661"/>
      <c r="DSV58" s="661"/>
      <c r="DSW58" s="661"/>
      <c r="DSX58" s="661"/>
      <c r="DSY58" s="661"/>
      <c r="DSZ58" s="661"/>
      <c r="DTA58" s="661"/>
      <c r="DTB58" s="661"/>
      <c r="DTC58" s="661"/>
      <c r="DTD58" s="661"/>
      <c r="DTE58" s="661"/>
      <c r="DTF58" s="661"/>
      <c r="DTG58" s="661"/>
      <c r="DTH58" s="661"/>
      <c r="DTI58" s="661"/>
      <c r="DTJ58" s="661"/>
      <c r="DTK58" s="661"/>
      <c r="DTL58" s="661"/>
      <c r="DTM58" s="661"/>
      <c r="DTN58" s="661"/>
      <c r="DTO58" s="661"/>
      <c r="DTP58" s="661"/>
      <c r="DTQ58" s="661"/>
      <c r="DTR58" s="661"/>
      <c r="DTS58" s="661"/>
      <c r="DTT58" s="661"/>
      <c r="DTU58" s="661"/>
      <c r="DTV58" s="661"/>
      <c r="DTW58" s="661"/>
      <c r="DTX58" s="661"/>
      <c r="DTY58" s="661"/>
      <c r="DTZ58" s="661"/>
      <c r="DUA58" s="661"/>
      <c r="DUB58" s="661"/>
      <c r="DUC58" s="661"/>
      <c r="DUD58" s="661"/>
      <c r="DUE58" s="661"/>
      <c r="DUF58" s="661"/>
      <c r="DUG58" s="661"/>
      <c r="DUH58" s="661"/>
      <c r="DUI58" s="661"/>
      <c r="DUJ58" s="661"/>
      <c r="DUK58" s="661"/>
      <c r="DUL58" s="661"/>
      <c r="DUM58" s="661"/>
      <c r="DUN58" s="661"/>
      <c r="DUO58" s="661"/>
      <c r="DUP58" s="661"/>
      <c r="DUQ58" s="661"/>
      <c r="DUR58" s="661"/>
      <c r="DUS58" s="661"/>
      <c r="DUT58" s="661"/>
      <c r="DUU58" s="661"/>
      <c r="DUV58" s="661"/>
      <c r="DUW58" s="661"/>
      <c r="DUX58" s="661"/>
      <c r="DUY58" s="661"/>
      <c r="DUZ58" s="661"/>
      <c r="DVA58" s="661"/>
      <c r="DVB58" s="661"/>
      <c r="DVC58" s="661"/>
      <c r="DVD58" s="661"/>
      <c r="DVE58" s="661"/>
      <c r="DVF58" s="661"/>
      <c r="DVG58" s="661"/>
      <c r="DVH58" s="661"/>
      <c r="DVI58" s="661"/>
      <c r="DVJ58" s="661"/>
      <c r="DVK58" s="661"/>
      <c r="DVL58" s="661"/>
      <c r="DVM58" s="661"/>
      <c r="DVN58" s="661"/>
      <c r="DVO58" s="661"/>
      <c r="DVP58" s="661"/>
      <c r="DVQ58" s="661"/>
      <c r="DVR58" s="661"/>
      <c r="DVS58" s="661"/>
      <c r="DVT58" s="661"/>
      <c r="DVU58" s="661"/>
      <c r="DVV58" s="661"/>
      <c r="DVW58" s="661"/>
      <c r="DVX58" s="661"/>
      <c r="DVY58" s="661"/>
      <c r="DVZ58" s="661"/>
      <c r="DWA58" s="661"/>
      <c r="DWB58" s="661"/>
      <c r="DWC58" s="661"/>
      <c r="DWD58" s="661"/>
      <c r="DWE58" s="661"/>
      <c r="DWF58" s="661"/>
      <c r="DWG58" s="661"/>
      <c r="DWH58" s="661"/>
      <c r="DWI58" s="661"/>
      <c r="DWJ58" s="661"/>
      <c r="DWK58" s="661"/>
      <c r="DWL58" s="661"/>
      <c r="DWM58" s="661"/>
      <c r="DWN58" s="661"/>
      <c r="DWO58" s="661"/>
      <c r="DWP58" s="661"/>
      <c r="DWQ58" s="661"/>
      <c r="DWR58" s="661"/>
      <c r="DWS58" s="661"/>
      <c r="DWT58" s="661"/>
      <c r="DWU58" s="661"/>
      <c r="DWV58" s="661"/>
      <c r="DWW58" s="661"/>
      <c r="DWX58" s="661"/>
      <c r="DWY58" s="661"/>
      <c r="DWZ58" s="661"/>
      <c r="DXA58" s="661"/>
      <c r="DXB58" s="661"/>
      <c r="DXC58" s="661"/>
      <c r="DXD58" s="661"/>
      <c r="DXE58" s="661"/>
      <c r="DXF58" s="661"/>
      <c r="DXG58" s="661"/>
      <c r="DXH58" s="661"/>
      <c r="DXI58" s="661"/>
      <c r="DXJ58" s="661"/>
      <c r="DXK58" s="661"/>
      <c r="DXL58" s="661"/>
      <c r="DXM58" s="661"/>
      <c r="DXN58" s="661"/>
      <c r="DXO58" s="661"/>
      <c r="DXP58" s="661"/>
      <c r="DXQ58" s="661"/>
      <c r="DXR58" s="661"/>
      <c r="DXS58" s="661"/>
      <c r="DXT58" s="661"/>
      <c r="DXU58" s="661"/>
      <c r="DXV58" s="661"/>
      <c r="DXW58" s="661"/>
      <c r="DXX58" s="661"/>
      <c r="DXY58" s="661"/>
      <c r="DXZ58" s="661"/>
      <c r="DYA58" s="661"/>
      <c r="DYB58" s="661"/>
      <c r="DYC58" s="661"/>
      <c r="DYD58" s="661"/>
      <c r="DYE58" s="661"/>
      <c r="DYF58" s="661"/>
      <c r="DYG58" s="661"/>
      <c r="DYH58" s="661"/>
      <c r="DYI58" s="661"/>
      <c r="DYJ58" s="661"/>
      <c r="DYK58" s="661"/>
      <c r="DYL58" s="661"/>
      <c r="DYM58" s="661"/>
      <c r="DYN58" s="661"/>
      <c r="DYO58" s="661"/>
      <c r="DYP58" s="661"/>
      <c r="DYQ58" s="661"/>
      <c r="DYR58" s="661"/>
      <c r="DYS58" s="661"/>
      <c r="DYT58" s="661"/>
      <c r="DYU58" s="661"/>
      <c r="DYV58" s="661"/>
      <c r="DYW58" s="661"/>
      <c r="DYX58" s="661"/>
      <c r="DYY58" s="661"/>
      <c r="DYZ58" s="661"/>
      <c r="DZA58" s="661"/>
      <c r="DZB58" s="661"/>
      <c r="DZC58" s="661"/>
      <c r="DZD58" s="661"/>
      <c r="DZE58" s="661"/>
      <c r="DZF58" s="661"/>
      <c r="DZG58" s="661"/>
      <c r="DZH58" s="661"/>
      <c r="DZI58" s="661"/>
      <c r="DZJ58" s="661"/>
      <c r="DZK58" s="661"/>
      <c r="DZL58" s="661"/>
      <c r="DZM58" s="661"/>
      <c r="DZN58" s="661"/>
      <c r="DZO58" s="661"/>
      <c r="DZP58" s="661"/>
      <c r="DZQ58" s="661"/>
      <c r="DZR58" s="661"/>
      <c r="DZS58" s="661"/>
      <c r="DZT58" s="661"/>
      <c r="DZU58" s="661"/>
      <c r="DZV58" s="661"/>
      <c r="DZW58" s="661"/>
      <c r="DZX58" s="661"/>
      <c r="DZY58" s="661"/>
      <c r="DZZ58" s="661"/>
      <c r="EAA58" s="661"/>
      <c r="EAB58" s="661"/>
      <c r="EAC58" s="661"/>
      <c r="EAD58" s="661"/>
      <c r="EAE58" s="661"/>
      <c r="EAF58" s="661"/>
      <c r="EAG58" s="661"/>
      <c r="EAH58" s="661"/>
      <c r="EAI58" s="661"/>
      <c r="EAJ58" s="661"/>
      <c r="EAK58" s="661"/>
      <c r="EAL58" s="661"/>
      <c r="EAM58" s="661"/>
      <c r="EAN58" s="661"/>
      <c r="EAO58" s="661"/>
      <c r="EAP58" s="661"/>
      <c r="EAQ58" s="661"/>
      <c r="EAR58" s="661"/>
      <c r="EAS58" s="661"/>
      <c r="EAT58" s="661"/>
      <c r="EAU58" s="661"/>
      <c r="EAV58" s="661"/>
      <c r="EAW58" s="661"/>
      <c r="EAX58" s="661"/>
      <c r="EAY58" s="661"/>
      <c r="EAZ58" s="661"/>
      <c r="EBA58" s="661"/>
      <c r="EBB58" s="661"/>
      <c r="EBC58" s="661"/>
      <c r="EBD58" s="661"/>
      <c r="EBE58" s="661"/>
      <c r="EBF58" s="661"/>
      <c r="EBG58" s="661"/>
      <c r="EBH58" s="661"/>
      <c r="EBI58" s="661"/>
      <c r="EBJ58" s="661"/>
      <c r="EBK58" s="661"/>
      <c r="EBL58" s="661"/>
      <c r="EBM58" s="661"/>
      <c r="EBN58" s="661"/>
      <c r="EBO58" s="661"/>
      <c r="EBP58" s="661"/>
      <c r="EBQ58" s="661"/>
      <c r="EBR58" s="661"/>
      <c r="EBS58" s="661"/>
      <c r="EBT58" s="661"/>
      <c r="EBU58" s="661"/>
      <c r="EBV58" s="661"/>
      <c r="EBW58" s="661"/>
      <c r="EBX58" s="661"/>
      <c r="EBY58" s="661"/>
      <c r="EBZ58" s="661"/>
      <c r="ECA58" s="661"/>
      <c r="ECB58" s="661"/>
      <c r="ECC58" s="661"/>
      <c r="ECD58" s="661"/>
      <c r="ECE58" s="661"/>
      <c r="ECF58" s="661"/>
      <c r="ECG58" s="661"/>
      <c r="ECH58" s="661"/>
      <c r="ECI58" s="661"/>
      <c r="ECJ58" s="661"/>
      <c r="ECK58" s="661"/>
      <c r="ECL58" s="661"/>
      <c r="ECM58" s="661"/>
      <c r="ECN58" s="661"/>
      <c r="ECO58" s="661"/>
      <c r="ECP58" s="661"/>
      <c r="ECQ58" s="661"/>
      <c r="ECR58" s="661"/>
      <c r="ECS58" s="661"/>
      <c r="ECT58" s="661"/>
      <c r="ECU58" s="661"/>
      <c r="ECV58" s="661"/>
      <c r="ECW58" s="661"/>
      <c r="ECX58" s="661"/>
      <c r="ECY58" s="661"/>
      <c r="ECZ58" s="661"/>
      <c r="EDA58" s="661"/>
      <c r="EDB58" s="661"/>
      <c r="EDC58" s="661"/>
      <c r="EDD58" s="661"/>
      <c r="EDE58" s="661"/>
      <c r="EDF58" s="661"/>
      <c r="EDG58" s="661"/>
      <c r="EDH58" s="661"/>
      <c r="EDI58" s="661"/>
      <c r="EDJ58" s="661"/>
      <c r="EDK58" s="661"/>
      <c r="EDL58" s="661"/>
      <c r="EDM58" s="661"/>
      <c r="EDN58" s="661"/>
      <c r="EDO58" s="661"/>
      <c r="EDP58" s="661"/>
      <c r="EDQ58" s="661"/>
      <c r="EDR58" s="661"/>
      <c r="EDS58" s="661"/>
      <c r="EDT58" s="661"/>
      <c r="EDU58" s="661"/>
      <c r="EDV58" s="661"/>
      <c r="EDW58" s="661"/>
      <c r="EDX58" s="661"/>
      <c r="EDY58" s="661"/>
      <c r="EDZ58" s="661"/>
      <c r="EEA58" s="661"/>
      <c r="EEB58" s="661"/>
      <c r="EEC58" s="661"/>
      <c r="EED58" s="661"/>
      <c r="EEE58" s="661"/>
      <c r="EEF58" s="661"/>
      <c r="EEG58" s="661"/>
      <c r="EEH58" s="661"/>
      <c r="EEI58" s="661"/>
      <c r="EEJ58" s="661"/>
      <c r="EEK58" s="661"/>
      <c r="EEL58" s="661"/>
      <c r="EEM58" s="661"/>
      <c r="EEN58" s="661"/>
      <c r="EEO58" s="661"/>
      <c r="EEP58" s="661"/>
      <c r="EEQ58" s="661"/>
      <c r="EER58" s="661"/>
      <c r="EES58" s="661"/>
      <c r="EET58" s="661"/>
      <c r="EEU58" s="661"/>
      <c r="EEV58" s="661"/>
      <c r="EEW58" s="661"/>
      <c r="EEX58" s="661"/>
      <c r="EEY58" s="661"/>
      <c r="EEZ58" s="661"/>
      <c r="EFA58" s="661"/>
      <c r="EFB58" s="661"/>
      <c r="EFC58" s="661"/>
      <c r="EFD58" s="661"/>
      <c r="EFE58" s="661"/>
      <c r="EFF58" s="661"/>
      <c r="EFG58" s="661"/>
      <c r="EFH58" s="661"/>
      <c r="EFI58" s="661"/>
      <c r="EFJ58" s="661"/>
      <c r="EFK58" s="661"/>
      <c r="EFL58" s="661"/>
      <c r="EFM58" s="661"/>
      <c r="EFN58" s="661"/>
      <c r="EFO58" s="661"/>
      <c r="EFP58" s="661"/>
      <c r="EFQ58" s="661"/>
      <c r="EFR58" s="661"/>
      <c r="EFS58" s="661"/>
      <c r="EFT58" s="661"/>
      <c r="EFU58" s="661"/>
      <c r="EFV58" s="661"/>
      <c r="EFW58" s="661"/>
      <c r="EFX58" s="661"/>
      <c r="EFY58" s="661"/>
      <c r="EFZ58" s="661"/>
      <c r="EGA58" s="661"/>
      <c r="EGB58" s="661"/>
      <c r="EGC58" s="661"/>
      <c r="EGD58" s="661"/>
      <c r="EGE58" s="661"/>
      <c r="EGF58" s="661"/>
      <c r="EGG58" s="661"/>
      <c r="EGH58" s="661"/>
      <c r="EGI58" s="661"/>
      <c r="EGJ58" s="661"/>
      <c r="EGK58" s="661"/>
      <c r="EGL58" s="661"/>
      <c r="EGM58" s="661"/>
      <c r="EGN58" s="661"/>
      <c r="EGO58" s="661"/>
      <c r="EGP58" s="661"/>
      <c r="EGQ58" s="661"/>
      <c r="EGR58" s="661"/>
      <c r="EGS58" s="661"/>
      <c r="EGT58" s="661"/>
      <c r="EGU58" s="661"/>
      <c r="EGV58" s="661"/>
      <c r="EGW58" s="661"/>
      <c r="EGX58" s="661"/>
      <c r="EGY58" s="661"/>
      <c r="EGZ58" s="661"/>
      <c r="EHA58" s="661"/>
      <c r="EHB58" s="661"/>
      <c r="EHC58" s="661"/>
      <c r="EHD58" s="661"/>
      <c r="EHE58" s="661"/>
      <c r="EHF58" s="661"/>
      <c r="EHG58" s="661"/>
      <c r="EHH58" s="661"/>
      <c r="EHI58" s="661"/>
      <c r="EHJ58" s="661"/>
      <c r="EHK58" s="661"/>
      <c r="EHL58" s="661"/>
      <c r="EHM58" s="661"/>
      <c r="EHN58" s="661"/>
      <c r="EHO58" s="661"/>
      <c r="EHP58" s="661"/>
      <c r="EHQ58" s="661"/>
      <c r="EHR58" s="661"/>
      <c r="EHS58" s="661"/>
      <c r="EHT58" s="661"/>
      <c r="EHU58" s="661"/>
      <c r="EHV58" s="661"/>
      <c r="EHW58" s="661"/>
      <c r="EHX58" s="661"/>
      <c r="EHY58" s="661"/>
      <c r="EHZ58" s="661"/>
      <c r="EIA58" s="661"/>
      <c r="EIB58" s="661"/>
      <c r="EIC58" s="661"/>
      <c r="EID58" s="661"/>
      <c r="EIE58" s="661"/>
      <c r="EIF58" s="661"/>
      <c r="EIG58" s="661"/>
      <c r="EIH58" s="661"/>
      <c r="EII58" s="661"/>
      <c r="EIJ58" s="661"/>
      <c r="EIK58" s="661"/>
      <c r="EIL58" s="661"/>
      <c r="EIM58" s="661"/>
      <c r="EIN58" s="661"/>
      <c r="EIO58" s="661"/>
      <c r="EIP58" s="661"/>
      <c r="EIQ58" s="661"/>
      <c r="EIR58" s="661"/>
      <c r="EIS58" s="661"/>
      <c r="EIT58" s="661"/>
      <c r="EIU58" s="661"/>
      <c r="EIV58" s="661"/>
      <c r="EIW58" s="661"/>
      <c r="EIX58" s="661"/>
      <c r="EIY58" s="661"/>
      <c r="EIZ58" s="661"/>
      <c r="EJA58" s="661"/>
      <c r="EJB58" s="661"/>
      <c r="EJC58" s="661"/>
      <c r="EJD58" s="661"/>
      <c r="EJE58" s="661"/>
      <c r="EJF58" s="661"/>
      <c r="EJG58" s="661"/>
      <c r="EJH58" s="661"/>
      <c r="EJI58" s="661"/>
      <c r="EJJ58" s="661"/>
      <c r="EJK58" s="661"/>
      <c r="EJL58" s="661"/>
      <c r="EJM58" s="661"/>
      <c r="EJN58" s="661"/>
      <c r="EJO58" s="661"/>
      <c r="EJP58" s="661"/>
      <c r="EJQ58" s="661"/>
      <c r="EJR58" s="661"/>
      <c r="EJS58" s="661"/>
      <c r="EJT58" s="661"/>
      <c r="EJU58" s="661"/>
      <c r="EJV58" s="661"/>
      <c r="EJW58" s="661"/>
      <c r="EJX58" s="661"/>
      <c r="EJY58" s="661"/>
      <c r="EJZ58" s="661"/>
      <c r="EKA58" s="661"/>
      <c r="EKB58" s="661"/>
      <c r="EKC58" s="661"/>
      <c r="EKD58" s="661"/>
      <c r="EKE58" s="661"/>
      <c r="EKF58" s="661"/>
      <c r="EKG58" s="661"/>
      <c r="EKH58" s="661"/>
      <c r="EKI58" s="661"/>
      <c r="EKJ58" s="661"/>
      <c r="EKK58" s="661"/>
      <c r="EKL58" s="661"/>
      <c r="EKM58" s="661"/>
      <c r="EKN58" s="661"/>
      <c r="EKO58" s="661"/>
      <c r="EKP58" s="661"/>
      <c r="EKQ58" s="661"/>
      <c r="EKR58" s="661"/>
      <c r="EKS58" s="661"/>
      <c r="EKT58" s="661"/>
      <c r="EKU58" s="661"/>
      <c r="EKV58" s="661"/>
      <c r="EKW58" s="661"/>
      <c r="EKX58" s="661"/>
      <c r="EKY58" s="661"/>
      <c r="EKZ58" s="661"/>
      <c r="ELA58" s="661"/>
      <c r="ELB58" s="661"/>
      <c r="ELC58" s="661"/>
      <c r="ELD58" s="661"/>
      <c r="ELE58" s="661"/>
      <c r="ELF58" s="661"/>
      <c r="ELG58" s="661"/>
      <c r="ELH58" s="661"/>
      <c r="ELI58" s="661"/>
      <c r="ELJ58" s="661"/>
      <c r="ELK58" s="661"/>
      <c r="ELL58" s="661"/>
      <c r="ELM58" s="661"/>
      <c r="ELN58" s="661"/>
      <c r="ELO58" s="661"/>
      <c r="ELP58" s="661"/>
      <c r="ELQ58" s="661"/>
      <c r="ELR58" s="661"/>
      <c r="ELS58" s="661"/>
      <c r="ELT58" s="661"/>
      <c r="ELU58" s="661"/>
      <c r="ELV58" s="661"/>
      <c r="ELW58" s="661"/>
      <c r="ELX58" s="661"/>
      <c r="ELY58" s="661"/>
      <c r="ELZ58" s="661"/>
      <c r="EMA58" s="661"/>
      <c r="EMB58" s="661"/>
      <c r="EMC58" s="661"/>
      <c r="EMD58" s="661"/>
      <c r="EME58" s="661"/>
      <c r="EMF58" s="661"/>
      <c r="EMG58" s="661"/>
      <c r="EMH58" s="661"/>
      <c r="EMI58" s="661"/>
      <c r="EMJ58" s="661"/>
      <c r="EMK58" s="661"/>
      <c r="EML58" s="661"/>
      <c r="EMM58" s="661"/>
      <c r="EMN58" s="661"/>
      <c r="EMO58" s="661"/>
      <c r="EMP58" s="661"/>
      <c r="EMQ58" s="661"/>
      <c r="EMR58" s="661"/>
      <c r="EMS58" s="661"/>
      <c r="EMT58" s="661"/>
      <c r="EMU58" s="661"/>
      <c r="EMV58" s="661"/>
      <c r="EMW58" s="661"/>
      <c r="EMX58" s="661"/>
      <c r="EMY58" s="661"/>
      <c r="EMZ58" s="661"/>
      <c r="ENA58" s="661"/>
      <c r="ENB58" s="661"/>
      <c r="ENC58" s="661"/>
      <c r="END58" s="661"/>
      <c r="ENE58" s="661"/>
      <c r="ENF58" s="661"/>
      <c r="ENG58" s="661"/>
      <c r="ENH58" s="661"/>
      <c r="ENI58" s="661"/>
      <c r="ENJ58" s="661"/>
      <c r="ENK58" s="661"/>
      <c r="ENL58" s="661"/>
      <c r="ENM58" s="661"/>
      <c r="ENN58" s="661"/>
      <c r="ENO58" s="661"/>
      <c r="ENP58" s="661"/>
      <c r="ENQ58" s="661"/>
      <c r="ENR58" s="661"/>
      <c r="ENS58" s="661"/>
      <c r="ENT58" s="661"/>
      <c r="ENU58" s="661"/>
      <c r="ENV58" s="661"/>
      <c r="ENW58" s="661"/>
      <c r="ENX58" s="661"/>
      <c r="ENY58" s="661"/>
      <c r="ENZ58" s="661"/>
      <c r="EOA58" s="661"/>
      <c r="EOB58" s="661"/>
      <c r="EOC58" s="661"/>
      <c r="EOD58" s="661"/>
      <c r="EOE58" s="661"/>
      <c r="EOF58" s="661"/>
      <c r="EOG58" s="661"/>
      <c r="EOH58" s="661"/>
      <c r="EOI58" s="661"/>
      <c r="EOJ58" s="661"/>
      <c r="EOK58" s="661"/>
      <c r="EOL58" s="661"/>
      <c r="EOM58" s="661"/>
      <c r="EON58" s="661"/>
      <c r="EOO58" s="661"/>
      <c r="EOP58" s="661"/>
      <c r="EOQ58" s="661"/>
      <c r="EOR58" s="661"/>
      <c r="EOS58" s="661"/>
      <c r="EOT58" s="661"/>
      <c r="EOU58" s="661"/>
      <c r="EOV58" s="661"/>
      <c r="EOW58" s="661"/>
      <c r="EOX58" s="661"/>
      <c r="EOY58" s="661"/>
      <c r="EOZ58" s="661"/>
      <c r="EPA58" s="661"/>
      <c r="EPB58" s="661"/>
      <c r="EPC58" s="661"/>
      <c r="EPD58" s="661"/>
      <c r="EPE58" s="661"/>
      <c r="EPF58" s="661"/>
      <c r="EPG58" s="661"/>
      <c r="EPH58" s="661"/>
      <c r="EPI58" s="661"/>
      <c r="EPJ58" s="661"/>
      <c r="EPK58" s="661"/>
      <c r="EPL58" s="661"/>
      <c r="EPM58" s="661"/>
      <c r="EPN58" s="661"/>
      <c r="EPO58" s="661"/>
      <c r="EPP58" s="661"/>
      <c r="EPQ58" s="661"/>
      <c r="EPR58" s="661"/>
      <c r="EPS58" s="661"/>
      <c r="EPT58" s="661"/>
      <c r="EPU58" s="661"/>
      <c r="EPV58" s="661"/>
      <c r="EPW58" s="661"/>
      <c r="EPX58" s="661"/>
      <c r="EPY58" s="661"/>
      <c r="EPZ58" s="661"/>
      <c r="EQA58" s="661"/>
      <c r="EQB58" s="661"/>
      <c r="EQC58" s="661"/>
      <c r="EQD58" s="661"/>
      <c r="EQE58" s="661"/>
      <c r="EQF58" s="661"/>
      <c r="EQG58" s="661"/>
      <c r="EQH58" s="661"/>
      <c r="EQI58" s="661"/>
      <c r="EQJ58" s="661"/>
      <c r="EQK58" s="661"/>
      <c r="EQL58" s="661"/>
      <c r="EQM58" s="661"/>
      <c r="EQN58" s="661"/>
      <c r="EQO58" s="661"/>
      <c r="EQP58" s="661"/>
      <c r="EQQ58" s="661"/>
      <c r="EQR58" s="661"/>
      <c r="EQS58" s="661"/>
      <c r="EQT58" s="661"/>
      <c r="EQU58" s="661"/>
      <c r="EQV58" s="661"/>
      <c r="EQW58" s="661"/>
      <c r="EQX58" s="661"/>
      <c r="EQY58" s="661"/>
      <c r="EQZ58" s="661"/>
      <c r="ERA58" s="661"/>
      <c r="ERB58" s="661"/>
      <c r="ERC58" s="661"/>
      <c r="ERD58" s="661"/>
      <c r="ERE58" s="661"/>
      <c r="ERF58" s="661"/>
      <c r="ERG58" s="661"/>
      <c r="ERH58" s="661"/>
      <c r="ERI58" s="661"/>
      <c r="ERJ58" s="661"/>
      <c r="ERK58" s="661"/>
      <c r="ERL58" s="661"/>
      <c r="ERM58" s="661"/>
      <c r="ERN58" s="661"/>
      <c r="ERO58" s="661"/>
      <c r="ERP58" s="661"/>
      <c r="ERQ58" s="661"/>
      <c r="ERR58" s="661"/>
      <c r="ERS58" s="661"/>
      <c r="ERT58" s="661"/>
      <c r="ERU58" s="661"/>
      <c r="ERV58" s="661"/>
      <c r="ERW58" s="661"/>
      <c r="ERX58" s="661"/>
      <c r="ERY58" s="661"/>
      <c r="ERZ58" s="661"/>
      <c r="ESA58" s="661"/>
      <c r="ESB58" s="661"/>
      <c r="ESC58" s="661"/>
      <c r="ESD58" s="661"/>
      <c r="ESE58" s="661"/>
      <c r="ESF58" s="661"/>
      <c r="ESG58" s="661"/>
      <c r="ESH58" s="661"/>
      <c r="ESI58" s="661"/>
      <c r="ESJ58" s="661"/>
      <c r="ESK58" s="661"/>
      <c r="ESL58" s="661"/>
      <c r="ESM58" s="661"/>
      <c r="ESN58" s="661"/>
      <c r="ESO58" s="661"/>
      <c r="ESP58" s="661"/>
      <c r="ESQ58" s="661"/>
      <c r="ESR58" s="661"/>
      <c r="ESS58" s="661"/>
      <c r="EST58" s="661"/>
      <c r="ESU58" s="661"/>
      <c r="ESV58" s="661"/>
      <c r="ESW58" s="661"/>
      <c r="ESX58" s="661"/>
      <c r="ESY58" s="661"/>
      <c r="ESZ58" s="661"/>
      <c r="ETA58" s="661"/>
      <c r="ETB58" s="661"/>
      <c r="ETC58" s="661"/>
      <c r="ETD58" s="661"/>
      <c r="ETE58" s="661"/>
      <c r="ETF58" s="661"/>
      <c r="ETG58" s="661"/>
      <c r="ETH58" s="661"/>
      <c r="ETI58" s="661"/>
      <c r="ETJ58" s="661"/>
      <c r="ETK58" s="661"/>
      <c r="ETL58" s="661"/>
      <c r="ETM58" s="661"/>
      <c r="ETN58" s="661"/>
      <c r="ETO58" s="661"/>
      <c r="ETP58" s="661"/>
      <c r="ETQ58" s="661"/>
      <c r="ETR58" s="661"/>
      <c r="ETS58" s="661"/>
      <c r="ETT58" s="661"/>
      <c r="ETU58" s="661"/>
      <c r="ETV58" s="661"/>
      <c r="ETW58" s="661"/>
      <c r="ETX58" s="661"/>
      <c r="ETY58" s="661"/>
      <c r="ETZ58" s="661"/>
      <c r="EUA58" s="661"/>
      <c r="EUB58" s="661"/>
      <c r="EUC58" s="661"/>
      <c r="EUD58" s="661"/>
      <c r="EUE58" s="661"/>
      <c r="EUF58" s="661"/>
      <c r="EUG58" s="661"/>
      <c r="EUH58" s="661"/>
      <c r="EUI58" s="661"/>
      <c r="EUJ58" s="661"/>
      <c r="EUK58" s="661"/>
      <c r="EUL58" s="661"/>
      <c r="EUM58" s="661"/>
      <c r="EUN58" s="661"/>
      <c r="EUO58" s="661"/>
      <c r="EUP58" s="661"/>
      <c r="EUQ58" s="661"/>
      <c r="EUR58" s="661"/>
      <c r="EUS58" s="661"/>
      <c r="EUT58" s="661"/>
      <c r="EUU58" s="661"/>
      <c r="EUV58" s="661"/>
      <c r="EUW58" s="661"/>
      <c r="EUX58" s="661"/>
      <c r="EUY58" s="661"/>
      <c r="EUZ58" s="661"/>
      <c r="EVA58" s="661"/>
      <c r="EVB58" s="661"/>
      <c r="EVC58" s="661"/>
      <c r="EVD58" s="661"/>
      <c r="EVE58" s="661"/>
      <c r="EVF58" s="661"/>
      <c r="EVG58" s="661"/>
      <c r="EVH58" s="661"/>
      <c r="EVI58" s="661"/>
      <c r="EVJ58" s="661"/>
      <c r="EVK58" s="661"/>
      <c r="EVL58" s="661"/>
      <c r="EVM58" s="661"/>
      <c r="EVN58" s="661"/>
      <c r="EVO58" s="661"/>
      <c r="EVP58" s="661"/>
      <c r="EVQ58" s="661"/>
      <c r="EVR58" s="661"/>
      <c r="EVS58" s="661"/>
      <c r="EVT58" s="661"/>
      <c r="EVU58" s="661"/>
      <c r="EVV58" s="661"/>
      <c r="EVW58" s="661"/>
      <c r="EVX58" s="661"/>
      <c r="EVY58" s="661"/>
      <c r="EVZ58" s="661"/>
      <c r="EWA58" s="661"/>
      <c r="EWB58" s="661"/>
      <c r="EWC58" s="661"/>
      <c r="EWD58" s="661"/>
      <c r="EWE58" s="661"/>
      <c r="EWF58" s="661"/>
      <c r="EWG58" s="661"/>
      <c r="EWH58" s="661"/>
      <c r="EWI58" s="661"/>
      <c r="EWJ58" s="661"/>
      <c r="EWK58" s="661"/>
      <c r="EWL58" s="661"/>
      <c r="EWM58" s="661"/>
      <c r="EWN58" s="661"/>
      <c r="EWO58" s="661"/>
      <c r="EWP58" s="661"/>
      <c r="EWQ58" s="661"/>
      <c r="EWR58" s="661"/>
      <c r="EWS58" s="661"/>
      <c r="EWT58" s="661"/>
      <c r="EWU58" s="661"/>
      <c r="EWV58" s="661"/>
      <c r="EWW58" s="661"/>
      <c r="EWX58" s="661"/>
      <c r="EWY58" s="661"/>
      <c r="EWZ58" s="661"/>
      <c r="EXA58" s="661"/>
      <c r="EXB58" s="661"/>
      <c r="EXC58" s="661"/>
      <c r="EXD58" s="661"/>
      <c r="EXE58" s="661"/>
      <c r="EXF58" s="661"/>
      <c r="EXG58" s="661"/>
      <c r="EXH58" s="661"/>
      <c r="EXI58" s="661"/>
      <c r="EXJ58" s="661"/>
      <c r="EXK58" s="661"/>
      <c r="EXL58" s="661"/>
      <c r="EXM58" s="661"/>
      <c r="EXN58" s="661"/>
      <c r="EXO58" s="661"/>
      <c r="EXP58" s="661"/>
      <c r="EXQ58" s="661"/>
      <c r="EXR58" s="661"/>
      <c r="EXS58" s="661"/>
      <c r="EXT58" s="661"/>
      <c r="EXU58" s="661"/>
      <c r="EXV58" s="661"/>
      <c r="EXW58" s="661"/>
      <c r="EXX58" s="661"/>
      <c r="EXY58" s="661"/>
      <c r="EXZ58" s="661"/>
      <c r="EYA58" s="661"/>
      <c r="EYB58" s="661"/>
      <c r="EYC58" s="661"/>
      <c r="EYD58" s="661"/>
      <c r="EYE58" s="661"/>
      <c r="EYF58" s="661"/>
      <c r="EYG58" s="661"/>
      <c r="EYH58" s="661"/>
      <c r="EYI58" s="661"/>
      <c r="EYJ58" s="661"/>
      <c r="EYK58" s="661"/>
      <c r="EYL58" s="661"/>
      <c r="EYM58" s="661"/>
      <c r="EYN58" s="661"/>
      <c r="EYO58" s="661"/>
      <c r="EYP58" s="661"/>
      <c r="EYQ58" s="661"/>
      <c r="EYR58" s="661"/>
      <c r="EYS58" s="661"/>
      <c r="EYT58" s="661"/>
      <c r="EYU58" s="661"/>
      <c r="EYV58" s="661"/>
      <c r="EYW58" s="661"/>
      <c r="EYX58" s="661"/>
      <c r="EYY58" s="661"/>
      <c r="EYZ58" s="661"/>
      <c r="EZA58" s="661"/>
      <c r="EZB58" s="661"/>
      <c r="EZC58" s="661"/>
      <c r="EZD58" s="661"/>
      <c r="EZE58" s="661"/>
      <c r="EZF58" s="661"/>
      <c r="EZG58" s="661"/>
      <c r="EZH58" s="661"/>
      <c r="EZI58" s="661"/>
      <c r="EZJ58" s="661"/>
      <c r="EZK58" s="661"/>
      <c r="EZL58" s="661"/>
      <c r="EZM58" s="661"/>
      <c r="EZN58" s="661"/>
      <c r="EZO58" s="661"/>
      <c r="EZP58" s="661"/>
      <c r="EZQ58" s="661"/>
      <c r="EZR58" s="661"/>
      <c r="EZS58" s="661"/>
      <c r="EZT58" s="661"/>
      <c r="EZU58" s="661"/>
      <c r="EZV58" s="661"/>
      <c r="EZW58" s="661"/>
      <c r="EZX58" s="661"/>
      <c r="EZY58" s="661"/>
      <c r="EZZ58" s="661"/>
      <c r="FAA58" s="661"/>
      <c r="FAB58" s="661"/>
      <c r="FAC58" s="661"/>
      <c r="FAD58" s="661"/>
      <c r="FAE58" s="661"/>
      <c r="FAF58" s="661"/>
      <c r="FAG58" s="661"/>
      <c r="FAH58" s="661"/>
      <c r="FAI58" s="661"/>
      <c r="FAJ58" s="661"/>
      <c r="FAK58" s="661"/>
      <c r="FAL58" s="661"/>
      <c r="FAM58" s="661"/>
      <c r="FAN58" s="661"/>
      <c r="FAO58" s="661"/>
      <c r="FAP58" s="661"/>
      <c r="FAQ58" s="661"/>
      <c r="FAR58" s="661"/>
      <c r="FAS58" s="661"/>
      <c r="FAT58" s="661"/>
      <c r="FAU58" s="661"/>
      <c r="FAV58" s="661"/>
      <c r="FAW58" s="661"/>
      <c r="FAX58" s="661"/>
      <c r="FAY58" s="661"/>
      <c r="FAZ58" s="661"/>
      <c r="FBA58" s="661"/>
      <c r="FBB58" s="661"/>
      <c r="FBC58" s="661"/>
      <c r="FBD58" s="661"/>
      <c r="FBE58" s="661"/>
      <c r="FBF58" s="661"/>
      <c r="FBG58" s="661"/>
      <c r="FBH58" s="661"/>
      <c r="FBI58" s="661"/>
      <c r="FBJ58" s="661"/>
      <c r="FBK58" s="661"/>
      <c r="FBL58" s="661"/>
      <c r="FBM58" s="661"/>
      <c r="FBN58" s="661"/>
      <c r="FBO58" s="661"/>
      <c r="FBP58" s="661"/>
      <c r="FBQ58" s="661"/>
      <c r="FBR58" s="661"/>
      <c r="FBS58" s="661"/>
      <c r="FBT58" s="661"/>
      <c r="FBU58" s="661"/>
      <c r="FBV58" s="661"/>
      <c r="FBW58" s="661"/>
      <c r="FBX58" s="661"/>
      <c r="FBY58" s="661"/>
      <c r="FBZ58" s="661"/>
      <c r="FCA58" s="661"/>
      <c r="FCB58" s="661"/>
      <c r="FCC58" s="661"/>
      <c r="FCD58" s="661"/>
      <c r="FCE58" s="661"/>
      <c r="FCF58" s="661"/>
      <c r="FCG58" s="661"/>
      <c r="FCH58" s="661"/>
      <c r="FCI58" s="661"/>
      <c r="FCJ58" s="661"/>
      <c r="FCK58" s="661"/>
      <c r="FCL58" s="661"/>
      <c r="FCM58" s="661"/>
      <c r="FCN58" s="661"/>
      <c r="FCO58" s="661"/>
      <c r="FCP58" s="661"/>
      <c r="FCQ58" s="661"/>
      <c r="FCR58" s="661"/>
      <c r="FCS58" s="661"/>
      <c r="FCT58" s="661"/>
      <c r="FCU58" s="661"/>
      <c r="FCV58" s="661"/>
      <c r="FCW58" s="661"/>
      <c r="FCX58" s="661"/>
      <c r="FCY58" s="661"/>
      <c r="FCZ58" s="661"/>
      <c r="FDA58" s="661"/>
      <c r="FDB58" s="661"/>
      <c r="FDC58" s="661"/>
      <c r="FDD58" s="661"/>
      <c r="FDE58" s="661"/>
      <c r="FDF58" s="661"/>
      <c r="FDG58" s="661"/>
      <c r="FDH58" s="661"/>
      <c r="FDI58" s="661"/>
      <c r="FDJ58" s="661"/>
      <c r="FDK58" s="661"/>
      <c r="FDL58" s="661"/>
      <c r="FDM58" s="661"/>
      <c r="FDN58" s="661"/>
      <c r="FDO58" s="661"/>
      <c r="FDP58" s="661"/>
      <c r="FDQ58" s="661"/>
      <c r="FDR58" s="661"/>
      <c r="FDS58" s="661"/>
      <c r="FDT58" s="661"/>
      <c r="FDU58" s="661"/>
      <c r="FDV58" s="661"/>
      <c r="FDW58" s="661"/>
      <c r="FDX58" s="661"/>
      <c r="FDY58" s="661"/>
      <c r="FDZ58" s="661"/>
      <c r="FEA58" s="661"/>
      <c r="FEB58" s="661"/>
      <c r="FEC58" s="661"/>
      <c r="FED58" s="661"/>
      <c r="FEE58" s="661"/>
      <c r="FEF58" s="661"/>
      <c r="FEG58" s="661"/>
      <c r="FEH58" s="661"/>
      <c r="FEI58" s="661"/>
      <c r="FEJ58" s="661"/>
      <c r="FEK58" s="661"/>
      <c r="FEL58" s="661"/>
      <c r="FEM58" s="661"/>
      <c r="FEN58" s="661"/>
      <c r="FEO58" s="661"/>
      <c r="FEP58" s="661"/>
      <c r="FEQ58" s="661"/>
      <c r="FER58" s="661"/>
      <c r="FES58" s="661"/>
      <c r="FET58" s="661"/>
      <c r="FEU58" s="661"/>
      <c r="FEV58" s="661"/>
      <c r="FEW58" s="661"/>
      <c r="FEX58" s="661"/>
      <c r="FEY58" s="661"/>
      <c r="FEZ58" s="661"/>
      <c r="FFA58" s="661"/>
      <c r="FFB58" s="661"/>
      <c r="FFC58" s="661"/>
      <c r="FFD58" s="661"/>
      <c r="FFE58" s="661"/>
      <c r="FFF58" s="661"/>
      <c r="FFG58" s="661"/>
      <c r="FFH58" s="661"/>
      <c r="FFI58" s="661"/>
      <c r="FFJ58" s="661"/>
      <c r="FFK58" s="661"/>
      <c r="FFL58" s="661"/>
      <c r="FFM58" s="661"/>
      <c r="FFN58" s="661"/>
      <c r="FFO58" s="661"/>
      <c r="FFP58" s="661"/>
      <c r="FFQ58" s="661"/>
      <c r="FFR58" s="661"/>
      <c r="FFS58" s="661"/>
      <c r="FFT58" s="661"/>
      <c r="FFU58" s="661"/>
      <c r="FFV58" s="661"/>
      <c r="FFW58" s="661"/>
      <c r="FFX58" s="661"/>
      <c r="FFY58" s="661"/>
      <c r="FFZ58" s="661"/>
      <c r="FGA58" s="661"/>
      <c r="FGB58" s="661"/>
      <c r="FGC58" s="661"/>
      <c r="FGD58" s="661"/>
      <c r="FGE58" s="661"/>
      <c r="FGF58" s="661"/>
      <c r="FGG58" s="661"/>
      <c r="FGH58" s="661"/>
      <c r="FGI58" s="661"/>
      <c r="FGJ58" s="661"/>
      <c r="FGK58" s="661"/>
      <c r="FGL58" s="661"/>
      <c r="FGM58" s="661"/>
      <c r="FGN58" s="661"/>
      <c r="FGO58" s="661"/>
      <c r="FGP58" s="661"/>
      <c r="FGQ58" s="661"/>
      <c r="FGR58" s="661"/>
      <c r="FGS58" s="661"/>
      <c r="FGT58" s="661"/>
      <c r="FGU58" s="661"/>
      <c r="FGV58" s="661"/>
      <c r="FGW58" s="661"/>
      <c r="FGX58" s="661"/>
      <c r="FGY58" s="661"/>
      <c r="FGZ58" s="661"/>
      <c r="FHA58" s="661"/>
      <c r="FHB58" s="661"/>
      <c r="FHC58" s="661"/>
      <c r="FHD58" s="661"/>
      <c r="FHE58" s="661"/>
      <c r="FHF58" s="661"/>
      <c r="FHG58" s="661"/>
      <c r="FHH58" s="661"/>
      <c r="FHI58" s="661"/>
      <c r="FHJ58" s="661"/>
      <c r="FHK58" s="661"/>
      <c r="FHL58" s="661"/>
      <c r="FHM58" s="661"/>
      <c r="FHN58" s="661"/>
      <c r="FHO58" s="661"/>
      <c r="FHP58" s="661"/>
      <c r="FHQ58" s="661"/>
      <c r="FHR58" s="661"/>
      <c r="FHS58" s="661"/>
      <c r="FHT58" s="661"/>
      <c r="FHU58" s="661"/>
      <c r="FHV58" s="661"/>
      <c r="FHW58" s="661"/>
      <c r="FHX58" s="661"/>
      <c r="FHY58" s="661"/>
      <c r="FHZ58" s="661"/>
      <c r="FIA58" s="661"/>
      <c r="FIB58" s="661"/>
      <c r="FIC58" s="661"/>
      <c r="FID58" s="661"/>
      <c r="FIE58" s="661"/>
      <c r="FIF58" s="661"/>
      <c r="FIG58" s="661"/>
      <c r="FIH58" s="661"/>
      <c r="FII58" s="661"/>
      <c r="FIJ58" s="661"/>
      <c r="FIK58" s="661"/>
      <c r="FIL58" s="661"/>
      <c r="FIM58" s="661"/>
      <c r="FIN58" s="661"/>
      <c r="FIO58" s="661"/>
      <c r="FIP58" s="661"/>
      <c r="FIQ58" s="661"/>
      <c r="FIR58" s="661"/>
      <c r="FIS58" s="661"/>
      <c r="FIT58" s="661"/>
      <c r="FIU58" s="661"/>
      <c r="FIV58" s="661"/>
      <c r="FIW58" s="661"/>
      <c r="FIX58" s="661"/>
      <c r="FIY58" s="661"/>
      <c r="FIZ58" s="661"/>
      <c r="FJA58" s="661"/>
      <c r="FJB58" s="661"/>
      <c r="FJC58" s="661"/>
      <c r="FJD58" s="661"/>
      <c r="FJE58" s="661"/>
      <c r="FJF58" s="661"/>
      <c r="FJG58" s="661"/>
      <c r="FJH58" s="661"/>
      <c r="FJI58" s="661"/>
      <c r="FJJ58" s="661"/>
      <c r="FJK58" s="661"/>
      <c r="FJL58" s="661"/>
      <c r="FJM58" s="661"/>
      <c r="FJN58" s="661"/>
      <c r="FJO58" s="661"/>
      <c r="FJP58" s="661"/>
      <c r="FJQ58" s="661"/>
      <c r="FJR58" s="661"/>
      <c r="FJS58" s="661"/>
      <c r="FJT58" s="661"/>
      <c r="FJU58" s="661"/>
      <c r="FJV58" s="661"/>
      <c r="FJW58" s="661"/>
      <c r="FJX58" s="661"/>
      <c r="FJY58" s="661"/>
      <c r="FJZ58" s="661"/>
      <c r="FKA58" s="661"/>
      <c r="FKB58" s="661"/>
      <c r="FKC58" s="661"/>
      <c r="FKD58" s="661"/>
      <c r="FKE58" s="661"/>
      <c r="FKF58" s="661"/>
      <c r="FKG58" s="661"/>
      <c r="FKH58" s="661"/>
      <c r="FKI58" s="661"/>
      <c r="FKJ58" s="661"/>
      <c r="FKK58" s="661"/>
      <c r="FKL58" s="661"/>
      <c r="FKM58" s="661"/>
      <c r="FKN58" s="661"/>
      <c r="FKO58" s="661"/>
      <c r="FKP58" s="661"/>
      <c r="FKQ58" s="661"/>
      <c r="FKR58" s="661"/>
      <c r="FKS58" s="661"/>
      <c r="FKT58" s="661"/>
      <c r="FKU58" s="661"/>
      <c r="FKV58" s="661"/>
      <c r="FKW58" s="661"/>
      <c r="FKX58" s="661"/>
      <c r="FKY58" s="661"/>
      <c r="FKZ58" s="661"/>
      <c r="FLA58" s="661"/>
      <c r="FLB58" s="661"/>
      <c r="FLC58" s="661"/>
      <c r="FLD58" s="661"/>
      <c r="FLE58" s="661"/>
      <c r="FLF58" s="661"/>
      <c r="FLG58" s="661"/>
      <c r="FLH58" s="661"/>
      <c r="FLI58" s="661"/>
      <c r="FLJ58" s="661"/>
      <c r="FLK58" s="661"/>
      <c r="FLL58" s="661"/>
      <c r="FLM58" s="661"/>
      <c r="FLN58" s="661"/>
      <c r="FLO58" s="661"/>
      <c r="FLP58" s="661"/>
      <c r="FLQ58" s="661"/>
      <c r="FLR58" s="661"/>
      <c r="FLS58" s="661"/>
      <c r="FLT58" s="661"/>
      <c r="FLU58" s="661"/>
      <c r="FLV58" s="661"/>
      <c r="FLW58" s="661"/>
      <c r="FLX58" s="661"/>
      <c r="FLY58" s="661"/>
      <c r="FLZ58" s="661"/>
      <c r="FMA58" s="661"/>
      <c r="FMB58" s="661"/>
      <c r="FMC58" s="661"/>
      <c r="FMD58" s="661"/>
      <c r="FME58" s="661"/>
      <c r="FMF58" s="661"/>
      <c r="FMG58" s="661"/>
      <c r="FMH58" s="661"/>
      <c r="FMI58" s="661"/>
      <c r="FMJ58" s="661"/>
      <c r="FMK58" s="661"/>
      <c r="FML58" s="661"/>
      <c r="FMM58" s="661"/>
      <c r="FMN58" s="661"/>
      <c r="FMO58" s="661"/>
      <c r="FMP58" s="661"/>
      <c r="FMQ58" s="661"/>
      <c r="FMR58" s="661"/>
      <c r="FMS58" s="661"/>
      <c r="FMT58" s="661"/>
      <c r="FMU58" s="661"/>
      <c r="FMV58" s="661"/>
      <c r="FMW58" s="661"/>
      <c r="FMX58" s="661"/>
      <c r="FMY58" s="661"/>
      <c r="FMZ58" s="661"/>
      <c r="FNA58" s="661"/>
      <c r="FNB58" s="661"/>
      <c r="FNC58" s="661"/>
      <c r="FND58" s="661"/>
      <c r="FNE58" s="661"/>
      <c r="FNF58" s="661"/>
      <c r="FNG58" s="661"/>
      <c r="FNH58" s="661"/>
      <c r="FNI58" s="661"/>
      <c r="FNJ58" s="661"/>
      <c r="FNK58" s="661"/>
      <c r="FNL58" s="661"/>
      <c r="FNM58" s="661"/>
      <c r="FNN58" s="661"/>
      <c r="FNO58" s="661"/>
      <c r="FNP58" s="661"/>
      <c r="FNQ58" s="661"/>
      <c r="FNR58" s="661"/>
      <c r="FNS58" s="661"/>
      <c r="FNT58" s="661"/>
      <c r="FNU58" s="661"/>
      <c r="FNV58" s="661"/>
      <c r="FNW58" s="661"/>
      <c r="FNX58" s="661"/>
      <c r="FNY58" s="661"/>
      <c r="FNZ58" s="661"/>
      <c r="FOA58" s="661"/>
      <c r="FOB58" s="661"/>
      <c r="FOC58" s="661"/>
      <c r="FOD58" s="661"/>
      <c r="FOE58" s="661"/>
      <c r="FOF58" s="661"/>
      <c r="FOG58" s="661"/>
      <c r="FOH58" s="661"/>
      <c r="FOI58" s="661"/>
      <c r="FOJ58" s="661"/>
      <c r="FOK58" s="661"/>
      <c r="FOL58" s="661"/>
      <c r="FOM58" s="661"/>
      <c r="FON58" s="661"/>
      <c r="FOO58" s="661"/>
      <c r="FOP58" s="661"/>
      <c r="FOQ58" s="661"/>
      <c r="FOR58" s="661"/>
      <c r="FOS58" s="661"/>
      <c r="FOT58" s="661"/>
      <c r="FOU58" s="661"/>
      <c r="FOV58" s="661"/>
      <c r="FOW58" s="661"/>
      <c r="FOX58" s="661"/>
      <c r="FOY58" s="661"/>
      <c r="FOZ58" s="661"/>
      <c r="FPA58" s="661"/>
      <c r="FPB58" s="661"/>
      <c r="FPC58" s="661"/>
      <c r="FPD58" s="661"/>
      <c r="FPE58" s="661"/>
      <c r="FPF58" s="661"/>
      <c r="FPG58" s="661"/>
      <c r="FPH58" s="661"/>
      <c r="FPI58" s="661"/>
      <c r="FPJ58" s="661"/>
      <c r="FPK58" s="661"/>
      <c r="FPL58" s="661"/>
      <c r="FPM58" s="661"/>
      <c r="FPN58" s="661"/>
      <c r="FPO58" s="661"/>
      <c r="FPP58" s="661"/>
      <c r="FPQ58" s="661"/>
      <c r="FPR58" s="661"/>
      <c r="FPS58" s="661"/>
      <c r="FPT58" s="661"/>
      <c r="FPU58" s="661"/>
      <c r="FPV58" s="661"/>
      <c r="FPW58" s="661"/>
      <c r="FPX58" s="661"/>
      <c r="FPY58" s="661"/>
      <c r="FPZ58" s="661"/>
      <c r="FQA58" s="661"/>
      <c r="FQB58" s="661"/>
      <c r="FQC58" s="661"/>
      <c r="FQD58" s="661"/>
      <c r="FQE58" s="661"/>
      <c r="FQF58" s="661"/>
      <c r="FQG58" s="661"/>
      <c r="FQH58" s="661"/>
      <c r="FQI58" s="661"/>
      <c r="FQJ58" s="661"/>
      <c r="FQK58" s="661"/>
      <c r="FQL58" s="661"/>
      <c r="FQM58" s="661"/>
      <c r="FQN58" s="661"/>
      <c r="FQO58" s="661"/>
      <c r="FQP58" s="661"/>
      <c r="FQQ58" s="661"/>
      <c r="FQR58" s="661"/>
      <c r="FQS58" s="661"/>
      <c r="FQT58" s="661"/>
      <c r="FQU58" s="661"/>
      <c r="FQV58" s="661"/>
      <c r="FQW58" s="661"/>
      <c r="FQX58" s="661"/>
      <c r="FQY58" s="661"/>
      <c r="FQZ58" s="661"/>
      <c r="FRA58" s="661"/>
      <c r="FRB58" s="661"/>
      <c r="FRC58" s="661"/>
      <c r="FRD58" s="661"/>
      <c r="FRE58" s="661"/>
      <c r="FRF58" s="661"/>
      <c r="FRG58" s="661"/>
      <c r="FRH58" s="661"/>
      <c r="FRI58" s="661"/>
      <c r="FRJ58" s="661"/>
      <c r="FRK58" s="661"/>
      <c r="FRL58" s="661"/>
      <c r="FRM58" s="661"/>
      <c r="FRN58" s="661"/>
      <c r="FRO58" s="661"/>
      <c r="FRP58" s="661"/>
      <c r="FRQ58" s="661"/>
      <c r="FRR58" s="661"/>
      <c r="FRS58" s="661"/>
      <c r="FRT58" s="661"/>
      <c r="FRU58" s="661"/>
      <c r="FRV58" s="661"/>
      <c r="FRW58" s="661"/>
      <c r="FRX58" s="661"/>
      <c r="FRY58" s="661"/>
      <c r="FRZ58" s="661"/>
      <c r="FSA58" s="661"/>
      <c r="FSB58" s="661"/>
      <c r="FSC58" s="661"/>
      <c r="FSD58" s="661"/>
      <c r="FSE58" s="661"/>
      <c r="FSF58" s="661"/>
      <c r="FSG58" s="661"/>
      <c r="FSH58" s="661"/>
      <c r="FSI58" s="661"/>
      <c r="FSJ58" s="661"/>
      <c r="FSK58" s="661"/>
      <c r="FSL58" s="661"/>
      <c r="FSM58" s="661"/>
      <c r="FSN58" s="661"/>
      <c r="FSO58" s="661"/>
      <c r="FSP58" s="661"/>
      <c r="FSQ58" s="661"/>
      <c r="FSR58" s="661"/>
      <c r="FSS58" s="661"/>
      <c r="FST58" s="661"/>
      <c r="FSU58" s="661"/>
      <c r="FSV58" s="661"/>
      <c r="FSW58" s="661"/>
      <c r="FSX58" s="661"/>
      <c r="FSY58" s="661"/>
      <c r="FSZ58" s="661"/>
      <c r="FTA58" s="661"/>
      <c r="FTB58" s="661"/>
      <c r="FTC58" s="661"/>
      <c r="FTD58" s="661"/>
      <c r="FTE58" s="661"/>
      <c r="FTF58" s="661"/>
      <c r="FTG58" s="661"/>
      <c r="FTH58" s="661"/>
      <c r="FTI58" s="661"/>
      <c r="FTJ58" s="661"/>
      <c r="FTK58" s="661"/>
      <c r="FTL58" s="661"/>
      <c r="FTM58" s="661"/>
      <c r="FTN58" s="661"/>
      <c r="FTO58" s="661"/>
      <c r="FTP58" s="661"/>
      <c r="FTQ58" s="661"/>
      <c r="FTR58" s="661"/>
      <c r="FTS58" s="661"/>
      <c r="FTT58" s="661"/>
      <c r="FTU58" s="661"/>
      <c r="FTV58" s="661"/>
      <c r="FTW58" s="661"/>
      <c r="FTX58" s="661"/>
      <c r="FTY58" s="661"/>
      <c r="FTZ58" s="661"/>
      <c r="FUA58" s="661"/>
      <c r="FUB58" s="661"/>
      <c r="FUC58" s="661"/>
      <c r="FUD58" s="661"/>
      <c r="FUE58" s="661"/>
      <c r="FUF58" s="661"/>
      <c r="FUG58" s="661"/>
      <c r="FUH58" s="661"/>
      <c r="FUI58" s="661"/>
      <c r="FUJ58" s="661"/>
      <c r="FUK58" s="661"/>
      <c r="FUL58" s="661"/>
      <c r="FUM58" s="661"/>
      <c r="FUN58" s="661"/>
      <c r="FUO58" s="661"/>
      <c r="FUP58" s="661"/>
      <c r="FUQ58" s="661"/>
      <c r="FUR58" s="661"/>
      <c r="FUS58" s="661"/>
      <c r="FUT58" s="661"/>
      <c r="FUU58" s="661"/>
      <c r="FUV58" s="661"/>
      <c r="FUW58" s="661"/>
      <c r="FUX58" s="661"/>
      <c r="FUY58" s="661"/>
      <c r="FUZ58" s="661"/>
      <c r="FVA58" s="661"/>
      <c r="FVB58" s="661"/>
      <c r="FVC58" s="661"/>
      <c r="FVD58" s="661"/>
      <c r="FVE58" s="661"/>
      <c r="FVF58" s="661"/>
      <c r="FVG58" s="661"/>
      <c r="FVH58" s="661"/>
      <c r="FVI58" s="661"/>
      <c r="FVJ58" s="661"/>
      <c r="FVK58" s="661"/>
      <c r="FVL58" s="661"/>
      <c r="FVM58" s="661"/>
      <c r="FVN58" s="661"/>
      <c r="FVO58" s="661"/>
      <c r="FVP58" s="661"/>
      <c r="FVQ58" s="661"/>
      <c r="FVR58" s="661"/>
      <c r="FVS58" s="661"/>
      <c r="FVT58" s="661"/>
      <c r="FVU58" s="661"/>
      <c r="FVV58" s="661"/>
      <c r="FVW58" s="661"/>
      <c r="FVX58" s="661"/>
      <c r="FVY58" s="661"/>
      <c r="FVZ58" s="661"/>
      <c r="FWA58" s="661"/>
      <c r="FWB58" s="661"/>
      <c r="FWC58" s="661"/>
      <c r="FWD58" s="661"/>
      <c r="FWE58" s="661"/>
      <c r="FWF58" s="661"/>
      <c r="FWG58" s="661"/>
      <c r="FWH58" s="661"/>
      <c r="FWI58" s="661"/>
      <c r="FWJ58" s="661"/>
      <c r="FWK58" s="661"/>
      <c r="FWL58" s="661"/>
      <c r="FWM58" s="661"/>
      <c r="FWN58" s="661"/>
      <c r="FWO58" s="661"/>
      <c r="FWP58" s="661"/>
      <c r="FWQ58" s="661"/>
      <c r="FWR58" s="661"/>
      <c r="FWS58" s="661"/>
      <c r="FWT58" s="661"/>
      <c r="FWU58" s="661"/>
      <c r="FWV58" s="661"/>
      <c r="FWW58" s="661"/>
      <c r="FWX58" s="661"/>
      <c r="FWY58" s="661"/>
      <c r="FWZ58" s="661"/>
      <c r="FXA58" s="661"/>
      <c r="FXB58" s="661"/>
      <c r="FXC58" s="661"/>
      <c r="FXD58" s="661"/>
      <c r="FXE58" s="661"/>
      <c r="FXF58" s="661"/>
      <c r="FXG58" s="661"/>
      <c r="FXH58" s="661"/>
      <c r="FXI58" s="661"/>
      <c r="FXJ58" s="661"/>
      <c r="FXK58" s="661"/>
      <c r="FXL58" s="661"/>
      <c r="FXM58" s="661"/>
      <c r="FXN58" s="661"/>
      <c r="FXO58" s="661"/>
      <c r="FXP58" s="661"/>
      <c r="FXQ58" s="661"/>
      <c r="FXR58" s="661"/>
      <c r="FXS58" s="661"/>
      <c r="FXT58" s="661"/>
      <c r="FXU58" s="661"/>
      <c r="FXV58" s="661"/>
      <c r="FXW58" s="661"/>
      <c r="FXX58" s="661"/>
      <c r="FXY58" s="661"/>
      <c r="FXZ58" s="661"/>
      <c r="FYA58" s="661"/>
      <c r="FYB58" s="661"/>
      <c r="FYC58" s="661"/>
      <c r="FYD58" s="661"/>
      <c r="FYE58" s="661"/>
      <c r="FYF58" s="661"/>
      <c r="FYG58" s="661"/>
      <c r="FYH58" s="661"/>
      <c r="FYI58" s="661"/>
      <c r="FYJ58" s="661"/>
      <c r="FYK58" s="661"/>
      <c r="FYL58" s="661"/>
      <c r="FYM58" s="661"/>
      <c r="FYN58" s="661"/>
      <c r="FYO58" s="661"/>
      <c r="FYP58" s="661"/>
      <c r="FYQ58" s="661"/>
      <c r="FYR58" s="661"/>
      <c r="FYS58" s="661"/>
      <c r="FYT58" s="661"/>
      <c r="FYU58" s="661"/>
      <c r="FYV58" s="661"/>
      <c r="FYW58" s="661"/>
      <c r="FYX58" s="661"/>
      <c r="FYY58" s="661"/>
      <c r="FYZ58" s="661"/>
      <c r="FZA58" s="661"/>
      <c r="FZB58" s="661"/>
      <c r="FZC58" s="661"/>
      <c r="FZD58" s="661"/>
      <c r="FZE58" s="661"/>
      <c r="FZF58" s="661"/>
      <c r="FZG58" s="661"/>
      <c r="FZH58" s="661"/>
      <c r="FZI58" s="661"/>
      <c r="FZJ58" s="661"/>
      <c r="FZK58" s="661"/>
      <c r="FZL58" s="661"/>
      <c r="FZM58" s="661"/>
      <c r="FZN58" s="661"/>
      <c r="FZO58" s="661"/>
      <c r="FZP58" s="661"/>
      <c r="FZQ58" s="661"/>
      <c r="FZR58" s="661"/>
      <c r="FZS58" s="661"/>
      <c r="FZT58" s="661"/>
      <c r="FZU58" s="661"/>
      <c r="FZV58" s="661"/>
      <c r="FZW58" s="661"/>
      <c r="FZX58" s="661"/>
      <c r="FZY58" s="661"/>
      <c r="FZZ58" s="661"/>
      <c r="GAA58" s="661"/>
      <c r="GAB58" s="661"/>
      <c r="GAC58" s="661"/>
      <c r="GAD58" s="661"/>
      <c r="GAE58" s="661"/>
      <c r="GAF58" s="661"/>
      <c r="GAG58" s="661"/>
      <c r="GAH58" s="661"/>
      <c r="GAI58" s="661"/>
      <c r="GAJ58" s="661"/>
      <c r="GAK58" s="661"/>
      <c r="GAL58" s="661"/>
      <c r="GAM58" s="661"/>
      <c r="GAN58" s="661"/>
      <c r="GAO58" s="661"/>
      <c r="GAP58" s="661"/>
      <c r="GAQ58" s="661"/>
      <c r="GAR58" s="661"/>
      <c r="GAS58" s="661"/>
      <c r="GAT58" s="661"/>
      <c r="GAU58" s="661"/>
      <c r="GAV58" s="661"/>
      <c r="GAW58" s="661"/>
      <c r="GAX58" s="661"/>
      <c r="GAY58" s="661"/>
      <c r="GAZ58" s="661"/>
      <c r="GBA58" s="661"/>
      <c r="GBB58" s="661"/>
      <c r="GBC58" s="661"/>
      <c r="GBD58" s="661"/>
      <c r="GBE58" s="661"/>
      <c r="GBF58" s="661"/>
      <c r="GBG58" s="661"/>
      <c r="GBH58" s="661"/>
      <c r="GBI58" s="661"/>
      <c r="GBJ58" s="661"/>
      <c r="GBK58" s="661"/>
      <c r="GBL58" s="661"/>
      <c r="GBM58" s="661"/>
      <c r="GBN58" s="661"/>
      <c r="GBO58" s="661"/>
      <c r="GBP58" s="661"/>
      <c r="GBQ58" s="661"/>
      <c r="GBR58" s="661"/>
      <c r="GBS58" s="661"/>
      <c r="GBT58" s="661"/>
      <c r="GBU58" s="661"/>
      <c r="GBV58" s="661"/>
      <c r="GBW58" s="661"/>
      <c r="GBX58" s="661"/>
      <c r="GBY58" s="661"/>
      <c r="GBZ58" s="661"/>
      <c r="GCA58" s="661"/>
      <c r="GCB58" s="661"/>
      <c r="GCC58" s="661"/>
      <c r="GCD58" s="661"/>
      <c r="GCE58" s="661"/>
      <c r="GCF58" s="661"/>
      <c r="GCG58" s="661"/>
      <c r="GCH58" s="661"/>
      <c r="GCI58" s="661"/>
      <c r="GCJ58" s="661"/>
      <c r="GCK58" s="661"/>
      <c r="GCL58" s="661"/>
      <c r="GCM58" s="661"/>
      <c r="GCN58" s="661"/>
      <c r="GCO58" s="661"/>
      <c r="GCP58" s="661"/>
      <c r="GCQ58" s="661"/>
      <c r="GCR58" s="661"/>
      <c r="GCS58" s="661"/>
      <c r="GCT58" s="661"/>
      <c r="GCU58" s="661"/>
      <c r="GCV58" s="661"/>
      <c r="GCW58" s="661"/>
      <c r="GCX58" s="661"/>
      <c r="GCY58" s="661"/>
      <c r="GCZ58" s="661"/>
      <c r="GDA58" s="661"/>
      <c r="GDB58" s="661"/>
      <c r="GDC58" s="661"/>
      <c r="GDD58" s="661"/>
      <c r="GDE58" s="661"/>
      <c r="GDF58" s="661"/>
      <c r="GDG58" s="661"/>
      <c r="GDH58" s="661"/>
      <c r="GDI58" s="661"/>
      <c r="GDJ58" s="661"/>
      <c r="GDK58" s="661"/>
      <c r="GDL58" s="661"/>
      <c r="GDM58" s="661"/>
      <c r="GDN58" s="661"/>
      <c r="GDO58" s="661"/>
      <c r="GDP58" s="661"/>
      <c r="GDQ58" s="661"/>
      <c r="GDR58" s="661"/>
      <c r="GDS58" s="661"/>
      <c r="GDT58" s="661"/>
      <c r="GDU58" s="661"/>
      <c r="GDV58" s="661"/>
      <c r="GDW58" s="661"/>
      <c r="GDX58" s="661"/>
      <c r="GDY58" s="661"/>
      <c r="GDZ58" s="661"/>
      <c r="GEA58" s="661"/>
      <c r="GEB58" s="661"/>
      <c r="GEC58" s="661"/>
      <c r="GED58" s="661"/>
      <c r="GEE58" s="661"/>
      <c r="GEF58" s="661"/>
      <c r="GEG58" s="661"/>
      <c r="GEH58" s="661"/>
      <c r="GEI58" s="661"/>
      <c r="GEJ58" s="661"/>
      <c r="GEK58" s="661"/>
      <c r="GEL58" s="661"/>
      <c r="GEM58" s="661"/>
      <c r="GEN58" s="661"/>
      <c r="GEO58" s="661"/>
      <c r="GEP58" s="661"/>
      <c r="GEQ58" s="661"/>
      <c r="GER58" s="661"/>
      <c r="GES58" s="661"/>
      <c r="GET58" s="661"/>
      <c r="GEU58" s="661"/>
      <c r="GEV58" s="661"/>
      <c r="GEW58" s="661"/>
      <c r="GEX58" s="661"/>
      <c r="GEY58" s="661"/>
      <c r="GEZ58" s="661"/>
      <c r="GFA58" s="661"/>
      <c r="GFB58" s="661"/>
      <c r="GFC58" s="661"/>
      <c r="GFD58" s="661"/>
      <c r="GFE58" s="661"/>
      <c r="GFF58" s="661"/>
      <c r="GFG58" s="661"/>
      <c r="GFH58" s="661"/>
      <c r="GFI58" s="661"/>
      <c r="GFJ58" s="661"/>
      <c r="GFK58" s="661"/>
      <c r="GFL58" s="661"/>
      <c r="GFM58" s="661"/>
      <c r="GFN58" s="661"/>
      <c r="GFO58" s="661"/>
      <c r="GFP58" s="661"/>
      <c r="GFQ58" s="661"/>
      <c r="GFR58" s="661"/>
      <c r="GFS58" s="661"/>
      <c r="GFT58" s="661"/>
      <c r="GFU58" s="661"/>
      <c r="GFV58" s="661"/>
      <c r="GFW58" s="661"/>
      <c r="GFX58" s="661"/>
      <c r="GFY58" s="661"/>
      <c r="GFZ58" s="661"/>
      <c r="GGA58" s="661"/>
      <c r="GGB58" s="661"/>
      <c r="GGC58" s="661"/>
      <c r="GGD58" s="661"/>
      <c r="GGE58" s="661"/>
      <c r="GGF58" s="661"/>
      <c r="GGG58" s="661"/>
      <c r="GGH58" s="661"/>
      <c r="GGI58" s="661"/>
      <c r="GGJ58" s="661"/>
      <c r="GGK58" s="661"/>
      <c r="GGL58" s="661"/>
      <c r="GGM58" s="661"/>
      <c r="GGN58" s="661"/>
      <c r="GGO58" s="661"/>
      <c r="GGP58" s="661"/>
      <c r="GGQ58" s="661"/>
      <c r="GGR58" s="661"/>
      <c r="GGS58" s="661"/>
      <c r="GGT58" s="661"/>
      <c r="GGU58" s="661"/>
      <c r="GGV58" s="661"/>
      <c r="GGW58" s="661"/>
      <c r="GGX58" s="661"/>
      <c r="GGY58" s="661"/>
      <c r="GGZ58" s="661"/>
      <c r="GHA58" s="661"/>
      <c r="GHB58" s="661"/>
      <c r="GHC58" s="661"/>
      <c r="GHD58" s="661"/>
      <c r="GHE58" s="661"/>
      <c r="GHF58" s="661"/>
      <c r="GHG58" s="661"/>
      <c r="GHH58" s="661"/>
      <c r="GHI58" s="661"/>
      <c r="GHJ58" s="661"/>
      <c r="GHK58" s="661"/>
      <c r="GHL58" s="661"/>
      <c r="GHM58" s="661"/>
      <c r="GHN58" s="661"/>
      <c r="GHO58" s="661"/>
      <c r="GHP58" s="661"/>
      <c r="GHQ58" s="661"/>
      <c r="GHR58" s="661"/>
      <c r="GHS58" s="661"/>
      <c r="GHT58" s="661"/>
      <c r="GHU58" s="661"/>
      <c r="GHV58" s="661"/>
      <c r="GHW58" s="661"/>
      <c r="GHX58" s="661"/>
      <c r="GHY58" s="661"/>
      <c r="GHZ58" s="661"/>
      <c r="GIA58" s="661"/>
      <c r="GIB58" s="661"/>
      <c r="GIC58" s="661"/>
      <c r="GID58" s="661"/>
      <c r="GIE58" s="661"/>
      <c r="GIF58" s="661"/>
      <c r="GIG58" s="661"/>
      <c r="GIH58" s="661"/>
      <c r="GII58" s="661"/>
      <c r="GIJ58" s="661"/>
      <c r="GIK58" s="661"/>
      <c r="GIL58" s="661"/>
      <c r="GIM58" s="661"/>
      <c r="GIN58" s="661"/>
      <c r="GIO58" s="661"/>
      <c r="GIP58" s="661"/>
      <c r="GIQ58" s="661"/>
      <c r="GIR58" s="661"/>
      <c r="GIS58" s="661"/>
      <c r="GIT58" s="661"/>
      <c r="GIU58" s="661"/>
      <c r="GIV58" s="661"/>
      <c r="GIW58" s="661"/>
      <c r="GIX58" s="661"/>
      <c r="GIY58" s="661"/>
      <c r="GIZ58" s="661"/>
      <c r="GJA58" s="661"/>
      <c r="GJB58" s="661"/>
      <c r="GJC58" s="661"/>
      <c r="GJD58" s="661"/>
      <c r="GJE58" s="661"/>
      <c r="GJF58" s="661"/>
      <c r="GJG58" s="661"/>
      <c r="GJH58" s="661"/>
      <c r="GJI58" s="661"/>
      <c r="GJJ58" s="661"/>
      <c r="GJK58" s="661"/>
      <c r="GJL58" s="661"/>
      <c r="GJM58" s="661"/>
      <c r="GJN58" s="661"/>
      <c r="GJO58" s="661"/>
      <c r="GJP58" s="661"/>
      <c r="GJQ58" s="661"/>
      <c r="GJR58" s="661"/>
      <c r="GJS58" s="661"/>
      <c r="GJT58" s="661"/>
      <c r="GJU58" s="661"/>
      <c r="GJV58" s="661"/>
      <c r="GJW58" s="661"/>
      <c r="GJX58" s="661"/>
      <c r="GJY58" s="661"/>
      <c r="GJZ58" s="661"/>
      <c r="GKA58" s="661"/>
      <c r="GKB58" s="661"/>
      <c r="GKC58" s="661"/>
      <c r="GKD58" s="661"/>
      <c r="GKE58" s="661"/>
      <c r="GKF58" s="661"/>
      <c r="GKG58" s="661"/>
      <c r="GKH58" s="661"/>
      <c r="GKI58" s="661"/>
      <c r="GKJ58" s="661"/>
      <c r="GKK58" s="661"/>
      <c r="GKL58" s="661"/>
      <c r="GKM58" s="661"/>
      <c r="GKN58" s="661"/>
      <c r="GKO58" s="661"/>
      <c r="GKP58" s="661"/>
      <c r="GKQ58" s="661"/>
      <c r="GKR58" s="661"/>
      <c r="GKS58" s="661"/>
      <c r="GKT58" s="661"/>
      <c r="GKU58" s="661"/>
      <c r="GKV58" s="661"/>
      <c r="GKW58" s="661"/>
      <c r="GKX58" s="661"/>
      <c r="GKY58" s="661"/>
      <c r="GKZ58" s="661"/>
      <c r="GLA58" s="661"/>
      <c r="GLB58" s="661"/>
      <c r="GLC58" s="661"/>
      <c r="GLD58" s="661"/>
      <c r="GLE58" s="661"/>
      <c r="GLF58" s="661"/>
      <c r="GLG58" s="661"/>
      <c r="GLH58" s="661"/>
      <c r="GLI58" s="661"/>
      <c r="GLJ58" s="661"/>
      <c r="GLK58" s="661"/>
      <c r="GLL58" s="661"/>
      <c r="GLM58" s="661"/>
      <c r="GLN58" s="661"/>
      <c r="GLO58" s="661"/>
      <c r="GLP58" s="661"/>
      <c r="GLQ58" s="661"/>
      <c r="GLR58" s="661"/>
      <c r="GLS58" s="661"/>
      <c r="GLT58" s="661"/>
      <c r="GLU58" s="661"/>
      <c r="GLV58" s="661"/>
      <c r="GLW58" s="661"/>
      <c r="GLX58" s="661"/>
      <c r="GLY58" s="661"/>
      <c r="GLZ58" s="661"/>
      <c r="GMA58" s="661"/>
      <c r="GMB58" s="661"/>
      <c r="GMC58" s="661"/>
      <c r="GMD58" s="661"/>
      <c r="GME58" s="661"/>
      <c r="GMF58" s="661"/>
      <c r="GMG58" s="661"/>
      <c r="GMH58" s="661"/>
      <c r="GMI58" s="661"/>
      <c r="GMJ58" s="661"/>
      <c r="GMK58" s="661"/>
      <c r="GML58" s="661"/>
      <c r="GMM58" s="661"/>
      <c r="GMN58" s="661"/>
      <c r="GMO58" s="661"/>
      <c r="GMP58" s="661"/>
      <c r="GMQ58" s="661"/>
      <c r="GMR58" s="661"/>
      <c r="GMS58" s="661"/>
      <c r="GMT58" s="661"/>
      <c r="GMU58" s="661"/>
      <c r="GMV58" s="661"/>
      <c r="GMW58" s="661"/>
      <c r="GMX58" s="661"/>
      <c r="GMY58" s="661"/>
      <c r="GMZ58" s="661"/>
      <c r="GNA58" s="661"/>
      <c r="GNB58" s="661"/>
      <c r="GNC58" s="661"/>
      <c r="GND58" s="661"/>
      <c r="GNE58" s="661"/>
      <c r="GNF58" s="661"/>
      <c r="GNG58" s="661"/>
      <c r="GNH58" s="661"/>
      <c r="GNI58" s="661"/>
      <c r="GNJ58" s="661"/>
      <c r="GNK58" s="661"/>
      <c r="GNL58" s="661"/>
      <c r="GNM58" s="661"/>
      <c r="GNN58" s="661"/>
      <c r="GNO58" s="661"/>
      <c r="GNP58" s="661"/>
      <c r="GNQ58" s="661"/>
      <c r="GNR58" s="661"/>
      <c r="GNS58" s="661"/>
      <c r="GNT58" s="661"/>
      <c r="GNU58" s="661"/>
      <c r="GNV58" s="661"/>
      <c r="GNW58" s="661"/>
      <c r="GNX58" s="661"/>
      <c r="GNY58" s="661"/>
      <c r="GNZ58" s="661"/>
      <c r="GOA58" s="661"/>
      <c r="GOB58" s="661"/>
      <c r="GOC58" s="661"/>
      <c r="GOD58" s="661"/>
      <c r="GOE58" s="661"/>
      <c r="GOF58" s="661"/>
      <c r="GOG58" s="661"/>
      <c r="GOH58" s="661"/>
      <c r="GOI58" s="661"/>
      <c r="GOJ58" s="661"/>
      <c r="GOK58" s="661"/>
      <c r="GOL58" s="661"/>
      <c r="GOM58" s="661"/>
      <c r="GON58" s="661"/>
      <c r="GOO58" s="661"/>
      <c r="GOP58" s="661"/>
      <c r="GOQ58" s="661"/>
      <c r="GOR58" s="661"/>
      <c r="GOS58" s="661"/>
      <c r="GOT58" s="661"/>
      <c r="GOU58" s="661"/>
      <c r="GOV58" s="661"/>
      <c r="GOW58" s="661"/>
      <c r="GOX58" s="661"/>
      <c r="GOY58" s="661"/>
      <c r="GOZ58" s="661"/>
      <c r="GPA58" s="661"/>
      <c r="GPB58" s="661"/>
      <c r="GPC58" s="661"/>
      <c r="GPD58" s="661"/>
      <c r="GPE58" s="661"/>
      <c r="GPF58" s="661"/>
      <c r="GPG58" s="661"/>
      <c r="GPH58" s="661"/>
      <c r="GPI58" s="661"/>
      <c r="GPJ58" s="661"/>
      <c r="GPK58" s="661"/>
      <c r="GPL58" s="661"/>
      <c r="GPM58" s="661"/>
      <c r="GPN58" s="661"/>
      <c r="GPO58" s="661"/>
      <c r="GPP58" s="661"/>
      <c r="GPQ58" s="661"/>
      <c r="GPR58" s="661"/>
      <c r="GPS58" s="661"/>
      <c r="GPT58" s="661"/>
      <c r="GPU58" s="661"/>
      <c r="GPV58" s="661"/>
      <c r="GPW58" s="661"/>
      <c r="GPX58" s="661"/>
      <c r="GPY58" s="661"/>
      <c r="GPZ58" s="661"/>
      <c r="GQA58" s="661"/>
      <c r="GQB58" s="661"/>
      <c r="GQC58" s="661"/>
      <c r="GQD58" s="661"/>
      <c r="GQE58" s="661"/>
      <c r="GQF58" s="661"/>
      <c r="GQG58" s="661"/>
      <c r="GQH58" s="661"/>
      <c r="GQI58" s="661"/>
      <c r="GQJ58" s="661"/>
      <c r="GQK58" s="661"/>
      <c r="GQL58" s="661"/>
      <c r="GQM58" s="661"/>
      <c r="GQN58" s="661"/>
      <c r="GQO58" s="661"/>
      <c r="GQP58" s="661"/>
      <c r="GQQ58" s="661"/>
      <c r="GQR58" s="661"/>
      <c r="GQS58" s="661"/>
      <c r="GQT58" s="661"/>
      <c r="GQU58" s="661"/>
      <c r="GQV58" s="661"/>
      <c r="GQW58" s="661"/>
      <c r="GQX58" s="661"/>
      <c r="GQY58" s="661"/>
      <c r="GQZ58" s="661"/>
      <c r="GRA58" s="661"/>
      <c r="GRB58" s="661"/>
      <c r="GRC58" s="661"/>
      <c r="GRD58" s="661"/>
      <c r="GRE58" s="661"/>
      <c r="GRF58" s="661"/>
      <c r="GRG58" s="661"/>
      <c r="GRH58" s="661"/>
      <c r="GRI58" s="661"/>
      <c r="GRJ58" s="661"/>
      <c r="GRK58" s="661"/>
      <c r="GRL58" s="661"/>
      <c r="GRM58" s="661"/>
      <c r="GRN58" s="661"/>
      <c r="GRO58" s="661"/>
      <c r="GRP58" s="661"/>
      <c r="GRQ58" s="661"/>
      <c r="GRR58" s="661"/>
      <c r="GRS58" s="661"/>
      <c r="GRT58" s="661"/>
      <c r="GRU58" s="661"/>
      <c r="GRV58" s="661"/>
      <c r="GRW58" s="661"/>
      <c r="GRX58" s="661"/>
      <c r="GRY58" s="661"/>
      <c r="GRZ58" s="661"/>
      <c r="GSA58" s="661"/>
      <c r="GSB58" s="661"/>
      <c r="GSC58" s="661"/>
      <c r="GSD58" s="661"/>
      <c r="GSE58" s="661"/>
      <c r="GSF58" s="661"/>
      <c r="GSG58" s="661"/>
      <c r="GSH58" s="661"/>
      <c r="GSI58" s="661"/>
      <c r="GSJ58" s="661"/>
      <c r="GSK58" s="661"/>
      <c r="GSL58" s="661"/>
      <c r="GSM58" s="661"/>
      <c r="GSN58" s="661"/>
      <c r="GSO58" s="661"/>
      <c r="GSP58" s="661"/>
      <c r="GSQ58" s="661"/>
      <c r="GSR58" s="661"/>
      <c r="GSS58" s="661"/>
      <c r="GST58" s="661"/>
      <c r="GSU58" s="661"/>
      <c r="GSV58" s="661"/>
      <c r="GSW58" s="661"/>
      <c r="GSX58" s="661"/>
      <c r="GSY58" s="661"/>
      <c r="GSZ58" s="661"/>
      <c r="GTA58" s="661"/>
      <c r="GTB58" s="661"/>
      <c r="GTC58" s="661"/>
      <c r="GTD58" s="661"/>
      <c r="GTE58" s="661"/>
      <c r="GTF58" s="661"/>
      <c r="GTG58" s="661"/>
      <c r="GTH58" s="661"/>
      <c r="GTI58" s="661"/>
      <c r="GTJ58" s="661"/>
      <c r="GTK58" s="661"/>
      <c r="GTL58" s="661"/>
      <c r="GTM58" s="661"/>
      <c r="GTN58" s="661"/>
      <c r="GTO58" s="661"/>
      <c r="GTP58" s="661"/>
      <c r="GTQ58" s="661"/>
      <c r="GTR58" s="661"/>
      <c r="GTS58" s="661"/>
      <c r="GTT58" s="661"/>
      <c r="GTU58" s="661"/>
      <c r="GTV58" s="661"/>
      <c r="GTW58" s="661"/>
      <c r="GTX58" s="661"/>
      <c r="GTY58" s="661"/>
      <c r="GTZ58" s="661"/>
      <c r="GUA58" s="661"/>
      <c r="GUB58" s="661"/>
      <c r="GUC58" s="661"/>
      <c r="GUD58" s="661"/>
      <c r="GUE58" s="661"/>
      <c r="GUF58" s="661"/>
      <c r="GUG58" s="661"/>
      <c r="GUH58" s="661"/>
      <c r="GUI58" s="661"/>
      <c r="GUJ58" s="661"/>
      <c r="GUK58" s="661"/>
      <c r="GUL58" s="661"/>
      <c r="GUM58" s="661"/>
      <c r="GUN58" s="661"/>
      <c r="GUO58" s="661"/>
      <c r="GUP58" s="661"/>
      <c r="GUQ58" s="661"/>
      <c r="GUR58" s="661"/>
      <c r="GUS58" s="661"/>
      <c r="GUT58" s="661"/>
      <c r="GUU58" s="661"/>
      <c r="GUV58" s="661"/>
      <c r="GUW58" s="661"/>
      <c r="GUX58" s="661"/>
      <c r="GUY58" s="661"/>
      <c r="GUZ58" s="661"/>
      <c r="GVA58" s="661"/>
      <c r="GVB58" s="661"/>
      <c r="GVC58" s="661"/>
      <c r="GVD58" s="661"/>
      <c r="GVE58" s="661"/>
      <c r="GVF58" s="661"/>
      <c r="GVG58" s="661"/>
      <c r="GVH58" s="661"/>
      <c r="GVI58" s="661"/>
      <c r="GVJ58" s="661"/>
      <c r="GVK58" s="661"/>
      <c r="GVL58" s="661"/>
      <c r="GVM58" s="661"/>
      <c r="GVN58" s="661"/>
      <c r="GVO58" s="661"/>
      <c r="GVP58" s="661"/>
      <c r="GVQ58" s="661"/>
      <c r="GVR58" s="661"/>
      <c r="GVS58" s="661"/>
      <c r="GVT58" s="661"/>
      <c r="GVU58" s="661"/>
      <c r="GVV58" s="661"/>
      <c r="GVW58" s="661"/>
      <c r="GVX58" s="661"/>
      <c r="GVY58" s="661"/>
      <c r="GVZ58" s="661"/>
      <c r="GWA58" s="661"/>
      <c r="GWB58" s="661"/>
      <c r="GWC58" s="661"/>
      <c r="GWD58" s="661"/>
      <c r="GWE58" s="661"/>
      <c r="GWF58" s="661"/>
      <c r="GWG58" s="661"/>
      <c r="GWH58" s="661"/>
      <c r="GWI58" s="661"/>
      <c r="GWJ58" s="661"/>
      <c r="GWK58" s="661"/>
      <c r="GWL58" s="661"/>
      <c r="GWM58" s="661"/>
      <c r="GWN58" s="661"/>
      <c r="GWO58" s="661"/>
      <c r="GWP58" s="661"/>
      <c r="GWQ58" s="661"/>
      <c r="GWR58" s="661"/>
      <c r="GWS58" s="661"/>
      <c r="GWT58" s="661"/>
      <c r="GWU58" s="661"/>
      <c r="GWV58" s="661"/>
      <c r="GWW58" s="661"/>
      <c r="GWX58" s="661"/>
      <c r="GWY58" s="661"/>
      <c r="GWZ58" s="661"/>
      <c r="GXA58" s="661"/>
      <c r="GXB58" s="661"/>
      <c r="GXC58" s="661"/>
      <c r="GXD58" s="661"/>
      <c r="GXE58" s="661"/>
      <c r="GXF58" s="661"/>
      <c r="GXG58" s="661"/>
      <c r="GXH58" s="661"/>
      <c r="GXI58" s="661"/>
      <c r="GXJ58" s="661"/>
      <c r="GXK58" s="661"/>
      <c r="GXL58" s="661"/>
      <c r="GXM58" s="661"/>
      <c r="GXN58" s="661"/>
      <c r="GXO58" s="661"/>
      <c r="GXP58" s="661"/>
      <c r="GXQ58" s="661"/>
      <c r="GXR58" s="661"/>
      <c r="GXS58" s="661"/>
      <c r="GXT58" s="661"/>
      <c r="GXU58" s="661"/>
      <c r="GXV58" s="661"/>
      <c r="GXW58" s="661"/>
      <c r="GXX58" s="661"/>
      <c r="GXY58" s="661"/>
      <c r="GXZ58" s="661"/>
      <c r="GYA58" s="661"/>
      <c r="GYB58" s="661"/>
      <c r="GYC58" s="661"/>
      <c r="GYD58" s="661"/>
      <c r="GYE58" s="661"/>
      <c r="GYF58" s="661"/>
      <c r="GYG58" s="661"/>
      <c r="GYH58" s="661"/>
      <c r="GYI58" s="661"/>
      <c r="GYJ58" s="661"/>
      <c r="GYK58" s="661"/>
      <c r="GYL58" s="661"/>
      <c r="GYM58" s="661"/>
      <c r="GYN58" s="661"/>
      <c r="GYO58" s="661"/>
      <c r="GYP58" s="661"/>
      <c r="GYQ58" s="661"/>
      <c r="GYR58" s="661"/>
      <c r="GYS58" s="661"/>
      <c r="GYT58" s="661"/>
      <c r="GYU58" s="661"/>
      <c r="GYV58" s="661"/>
      <c r="GYW58" s="661"/>
      <c r="GYX58" s="661"/>
      <c r="GYY58" s="661"/>
      <c r="GYZ58" s="661"/>
      <c r="GZA58" s="661"/>
      <c r="GZB58" s="661"/>
      <c r="GZC58" s="661"/>
      <c r="GZD58" s="661"/>
      <c r="GZE58" s="661"/>
      <c r="GZF58" s="661"/>
      <c r="GZG58" s="661"/>
      <c r="GZH58" s="661"/>
      <c r="GZI58" s="661"/>
      <c r="GZJ58" s="661"/>
      <c r="GZK58" s="661"/>
      <c r="GZL58" s="661"/>
      <c r="GZM58" s="661"/>
      <c r="GZN58" s="661"/>
      <c r="GZO58" s="661"/>
      <c r="GZP58" s="661"/>
      <c r="GZQ58" s="661"/>
      <c r="GZR58" s="661"/>
      <c r="GZS58" s="661"/>
      <c r="GZT58" s="661"/>
      <c r="GZU58" s="661"/>
      <c r="GZV58" s="661"/>
      <c r="GZW58" s="661"/>
      <c r="GZX58" s="661"/>
      <c r="GZY58" s="661"/>
      <c r="GZZ58" s="661"/>
      <c r="HAA58" s="661"/>
      <c r="HAB58" s="661"/>
      <c r="HAC58" s="661"/>
      <c r="HAD58" s="661"/>
      <c r="HAE58" s="661"/>
      <c r="HAF58" s="661"/>
      <c r="HAG58" s="661"/>
      <c r="HAH58" s="661"/>
      <c r="HAI58" s="661"/>
      <c r="HAJ58" s="661"/>
      <c r="HAK58" s="661"/>
      <c r="HAL58" s="661"/>
      <c r="HAM58" s="661"/>
      <c r="HAN58" s="661"/>
      <c r="HAO58" s="661"/>
      <c r="HAP58" s="661"/>
      <c r="HAQ58" s="661"/>
      <c r="HAR58" s="661"/>
      <c r="HAS58" s="661"/>
      <c r="HAT58" s="661"/>
      <c r="HAU58" s="661"/>
      <c r="HAV58" s="661"/>
      <c r="HAW58" s="661"/>
      <c r="HAX58" s="661"/>
      <c r="HAY58" s="661"/>
      <c r="HAZ58" s="661"/>
      <c r="HBA58" s="661"/>
      <c r="HBB58" s="661"/>
      <c r="HBC58" s="661"/>
      <c r="HBD58" s="661"/>
      <c r="HBE58" s="661"/>
      <c r="HBF58" s="661"/>
      <c r="HBG58" s="661"/>
      <c r="HBH58" s="661"/>
      <c r="HBI58" s="661"/>
      <c r="HBJ58" s="661"/>
      <c r="HBK58" s="661"/>
      <c r="HBL58" s="661"/>
      <c r="HBM58" s="661"/>
      <c r="HBN58" s="661"/>
      <c r="HBO58" s="661"/>
      <c r="HBP58" s="661"/>
      <c r="HBQ58" s="661"/>
      <c r="HBR58" s="661"/>
      <c r="HBS58" s="661"/>
      <c r="HBT58" s="661"/>
      <c r="HBU58" s="661"/>
      <c r="HBV58" s="661"/>
      <c r="HBW58" s="661"/>
      <c r="HBX58" s="661"/>
      <c r="HBY58" s="661"/>
      <c r="HBZ58" s="661"/>
      <c r="HCA58" s="661"/>
      <c r="HCB58" s="661"/>
      <c r="HCC58" s="661"/>
      <c r="HCD58" s="661"/>
      <c r="HCE58" s="661"/>
      <c r="HCF58" s="661"/>
      <c r="HCG58" s="661"/>
      <c r="HCH58" s="661"/>
      <c r="HCI58" s="661"/>
      <c r="HCJ58" s="661"/>
      <c r="HCK58" s="661"/>
      <c r="HCL58" s="661"/>
      <c r="HCM58" s="661"/>
      <c r="HCN58" s="661"/>
      <c r="HCO58" s="661"/>
      <c r="HCP58" s="661"/>
      <c r="HCQ58" s="661"/>
      <c r="HCR58" s="661"/>
      <c r="HCS58" s="661"/>
      <c r="HCT58" s="661"/>
      <c r="HCU58" s="661"/>
      <c r="HCV58" s="661"/>
      <c r="HCW58" s="661"/>
      <c r="HCX58" s="661"/>
      <c r="HCY58" s="661"/>
      <c r="HCZ58" s="661"/>
      <c r="HDA58" s="661"/>
      <c r="HDB58" s="661"/>
      <c r="HDC58" s="661"/>
      <c r="HDD58" s="661"/>
      <c r="HDE58" s="661"/>
      <c r="HDF58" s="661"/>
      <c r="HDG58" s="661"/>
      <c r="HDH58" s="661"/>
      <c r="HDI58" s="661"/>
      <c r="HDJ58" s="661"/>
      <c r="HDK58" s="661"/>
      <c r="HDL58" s="661"/>
      <c r="HDM58" s="661"/>
      <c r="HDN58" s="661"/>
      <c r="HDO58" s="661"/>
      <c r="HDP58" s="661"/>
      <c r="HDQ58" s="661"/>
      <c r="HDR58" s="661"/>
      <c r="HDS58" s="661"/>
      <c r="HDT58" s="661"/>
      <c r="HDU58" s="661"/>
      <c r="HDV58" s="661"/>
      <c r="HDW58" s="661"/>
      <c r="HDX58" s="661"/>
      <c r="HDY58" s="661"/>
      <c r="HDZ58" s="661"/>
      <c r="HEA58" s="661"/>
      <c r="HEB58" s="661"/>
      <c r="HEC58" s="661"/>
      <c r="HED58" s="661"/>
      <c r="HEE58" s="661"/>
      <c r="HEF58" s="661"/>
      <c r="HEG58" s="661"/>
      <c r="HEH58" s="661"/>
      <c r="HEI58" s="661"/>
      <c r="HEJ58" s="661"/>
      <c r="HEK58" s="661"/>
      <c r="HEL58" s="661"/>
      <c r="HEM58" s="661"/>
      <c r="HEN58" s="661"/>
      <c r="HEO58" s="661"/>
      <c r="HEP58" s="661"/>
      <c r="HEQ58" s="661"/>
      <c r="HER58" s="661"/>
      <c r="HES58" s="661"/>
      <c r="HET58" s="661"/>
      <c r="HEU58" s="661"/>
      <c r="HEV58" s="661"/>
      <c r="HEW58" s="661"/>
      <c r="HEX58" s="661"/>
      <c r="HEY58" s="661"/>
      <c r="HEZ58" s="661"/>
      <c r="HFA58" s="661"/>
      <c r="HFB58" s="661"/>
      <c r="HFC58" s="661"/>
      <c r="HFD58" s="661"/>
      <c r="HFE58" s="661"/>
      <c r="HFF58" s="661"/>
      <c r="HFG58" s="661"/>
      <c r="HFH58" s="661"/>
      <c r="HFI58" s="661"/>
      <c r="HFJ58" s="661"/>
      <c r="HFK58" s="661"/>
      <c r="HFL58" s="661"/>
      <c r="HFM58" s="661"/>
      <c r="HFN58" s="661"/>
      <c r="HFO58" s="661"/>
      <c r="HFP58" s="661"/>
      <c r="HFQ58" s="661"/>
      <c r="HFR58" s="661"/>
      <c r="HFS58" s="661"/>
      <c r="HFT58" s="661"/>
      <c r="HFU58" s="661"/>
      <c r="HFV58" s="661"/>
      <c r="HFW58" s="661"/>
      <c r="HFX58" s="661"/>
      <c r="HFY58" s="661"/>
      <c r="HFZ58" s="661"/>
      <c r="HGA58" s="661"/>
      <c r="HGB58" s="661"/>
      <c r="HGC58" s="661"/>
      <c r="HGD58" s="661"/>
      <c r="HGE58" s="661"/>
      <c r="HGF58" s="661"/>
      <c r="HGG58" s="661"/>
      <c r="HGH58" s="661"/>
      <c r="HGI58" s="661"/>
      <c r="HGJ58" s="661"/>
      <c r="HGK58" s="661"/>
      <c r="HGL58" s="661"/>
      <c r="HGM58" s="661"/>
      <c r="HGN58" s="661"/>
      <c r="HGO58" s="661"/>
      <c r="HGP58" s="661"/>
      <c r="HGQ58" s="661"/>
      <c r="HGR58" s="661"/>
      <c r="HGS58" s="661"/>
      <c r="HGT58" s="661"/>
      <c r="HGU58" s="661"/>
      <c r="HGV58" s="661"/>
      <c r="HGW58" s="661"/>
      <c r="HGX58" s="661"/>
      <c r="HGY58" s="661"/>
      <c r="HGZ58" s="661"/>
      <c r="HHA58" s="661"/>
      <c r="HHB58" s="661"/>
      <c r="HHC58" s="661"/>
      <c r="HHD58" s="661"/>
      <c r="HHE58" s="661"/>
      <c r="HHF58" s="661"/>
      <c r="HHG58" s="661"/>
      <c r="HHH58" s="661"/>
      <c r="HHI58" s="661"/>
      <c r="HHJ58" s="661"/>
      <c r="HHK58" s="661"/>
      <c r="HHL58" s="661"/>
      <c r="HHM58" s="661"/>
      <c r="HHN58" s="661"/>
      <c r="HHO58" s="661"/>
      <c r="HHP58" s="661"/>
      <c r="HHQ58" s="661"/>
      <c r="HHR58" s="661"/>
      <c r="HHS58" s="661"/>
      <c r="HHT58" s="661"/>
      <c r="HHU58" s="661"/>
      <c r="HHV58" s="661"/>
      <c r="HHW58" s="661"/>
      <c r="HHX58" s="661"/>
      <c r="HHY58" s="661"/>
      <c r="HHZ58" s="661"/>
      <c r="HIA58" s="661"/>
      <c r="HIB58" s="661"/>
      <c r="HIC58" s="661"/>
      <c r="HID58" s="661"/>
      <c r="HIE58" s="661"/>
      <c r="HIF58" s="661"/>
      <c r="HIG58" s="661"/>
      <c r="HIH58" s="661"/>
      <c r="HII58" s="661"/>
      <c r="HIJ58" s="661"/>
      <c r="HIK58" s="661"/>
      <c r="HIL58" s="661"/>
      <c r="HIM58" s="661"/>
      <c r="HIN58" s="661"/>
      <c r="HIO58" s="661"/>
      <c r="HIP58" s="661"/>
      <c r="HIQ58" s="661"/>
      <c r="HIR58" s="661"/>
      <c r="HIS58" s="661"/>
      <c r="HIT58" s="661"/>
      <c r="HIU58" s="661"/>
      <c r="HIV58" s="661"/>
      <c r="HIW58" s="661"/>
      <c r="HIX58" s="661"/>
      <c r="HIY58" s="661"/>
      <c r="HIZ58" s="661"/>
      <c r="HJA58" s="661"/>
      <c r="HJB58" s="661"/>
      <c r="HJC58" s="661"/>
      <c r="HJD58" s="661"/>
      <c r="HJE58" s="661"/>
      <c r="HJF58" s="661"/>
      <c r="HJG58" s="661"/>
      <c r="HJH58" s="661"/>
      <c r="HJI58" s="661"/>
      <c r="HJJ58" s="661"/>
      <c r="HJK58" s="661"/>
      <c r="HJL58" s="661"/>
      <c r="HJM58" s="661"/>
      <c r="HJN58" s="661"/>
      <c r="HJO58" s="661"/>
      <c r="HJP58" s="661"/>
      <c r="HJQ58" s="661"/>
      <c r="HJR58" s="661"/>
      <c r="HJS58" s="661"/>
      <c r="HJT58" s="661"/>
      <c r="HJU58" s="661"/>
      <c r="HJV58" s="661"/>
      <c r="HJW58" s="661"/>
      <c r="HJX58" s="661"/>
      <c r="HJY58" s="661"/>
      <c r="HJZ58" s="661"/>
      <c r="HKA58" s="661"/>
      <c r="HKB58" s="661"/>
      <c r="HKC58" s="661"/>
      <c r="HKD58" s="661"/>
      <c r="HKE58" s="661"/>
      <c r="HKF58" s="661"/>
      <c r="HKG58" s="661"/>
      <c r="HKH58" s="661"/>
      <c r="HKI58" s="661"/>
      <c r="HKJ58" s="661"/>
      <c r="HKK58" s="661"/>
      <c r="HKL58" s="661"/>
      <c r="HKM58" s="661"/>
      <c r="HKN58" s="661"/>
      <c r="HKO58" s="661"/>
      <c r="HKP58" s="661"/>
      <c r="HKQ58" s="661"/>
      <c r="HKR58" s="661"/>
      <c r="HKS58" s="661"/>
      <c r="HKT58" s="661"/>
      <c r="HKU58" s="661"/>
      <c r="HKV58" s="661"/>
      <c r="HKW58" s="661"/>
      <c r="HKX58" s="661"/>
      <c r="HKY58" s="661"/>
      <c r="HKZ58" s="661"/>
      <c r="HLA58" s="661"/>
      <c r="HLB58" s="661"/>
      <c r="HLC58" s="661"/>
      <c r="HLD58" s="661"/>
      <c r="HLE58" s="661"/>
      <c r="HLF58" s="661"/>
      <c r="HLG58" s="661"/>
      <c r="HLH58" s="661"/>
      <c r="HLI58" s="661"/>
      <c r="HLJ58" s="661"/>
      <c r="HLK58" s="661"/>
      <c r="HLL58" s="661"/>
      <c r="HLM58" s="661"/>
      <c r="HLN58" s="661"/>
      <c r="HLO58" s="661"/>
      <c r="HLP58" s="661"/>
      <c r="HLQ58" s="661"/>
      <c r="HLR58" s="661"/>
      <c r="HLS58" s="661"/>
      <c r="HLT58" s="661"/>
      <c r="HLU58" s="661"/>
      <c r="HLV58" s="661"/>
      <c r="HLW58" s="661"/>
      <c r="HLX58" s="661"/>
      <c r="HLY58" s="661"/>
      <c r="HLZ58" s="661"/>
      <c r="HMA58" s="661"/>
      <c r="HMB58" s="661"/>
      <c r="HMC58" s="661"/>
      <c r="HMD58" s="661"/>
      <c r="HME58" s="661"/>
      <c r="HMF58" s="661"/>
      <c r="HMG58" s="661"/>
      <c r="HMH58" s="661"/>
      <c r="HMI58" s="661"/>
      <c r="HMJ58" s="661"/>
      <c r="HMK58" s="661"/>
      <c r="HML58" s="661"/>
      <c r="HMM58" s="661"/>
      <c r="HMN58" s="661"/>
      <c r="HMO58" s="661"/>
      <c r="HMP58" s="661"/>
      <c r="HMQ58" s="661"/>
      <c r="HMR58" s="661"/>
      <c r="HMS58" s="661"/>
      <c r="HMT58" s="661"/>
      <c r="HMU58" s="661"/>
      <c r="HMV58" s="661"/>
      <c r="HMW58" s="661"/>
      <c r="HMX58" s="661"/>
      <c r="HMY58" s="661"/>
      <c r="HMZ58" s="661"/>
      <c r="HNA58" s="661"/>
      <c r="HNB58" s="661"/>
      <c r="HNC58" s="661"/>
      <c r="HND58" s="661"/>
      <c r="HNE58" s="661"/>
      <c r="HNF58" s="661"/>
      <c r="HNG58" s="661"/>
      <c r="HNH58" s="661"/>
      <c r="HNI58" s="661"/>
      <c r="HNJ58" s="661"/>
      <c r="HNK58" s="661"/>
      <c r="HNL58" s="661"/>
      <c r="HNM58" s="661"/>
      <c r="HNN58" s="661"/>
      <c r="HNO58" s="661"/>
      <c r="HNP58" s="661"/>
      <c r="HNQ58" s="661"/>
      <c r="HNR58" s="661"/>
      <c r="HNS58" s="661"/>
      <c r="HNT58" s="661"/>
      <c r="HNU58" s="661"/>
      <c r="HNV58" s="661"/>
      <c r="HNW58" s="661"/>
      <c r="HNX58" s="661"/>
      <c r="HNY58" s="661"/>
      <c r="HNZ58" s="661"/>
      <c r="HOA58" s="661"/>
      <c r="HOB58" s="661"/>
      <c r="HOC58" s="661"/>
      <c r="HOD58" s="661"/>
      <c r="HOE58" s="661"/>
      <c r="HOF58" s="661"/>
      <c r="HOG58" s="661"/>
      <c r="HOH58" s="661"/>
      <c r="HOI58" s="661"/>
      <c r="HOJ58" s="661"/>
      <c r="HOK58" s="661"/>
      <c r="HOL58" s="661"/>
      <c r="HOM58" s="661"/>
      <c r="HON58" s="661"/>
      <c r="HOO58" s="661"/>
      <c r="HOP58" s="661"/>
      <c r="HOQ58" s="661"/>
      <c r="HOR58" s="661"/>
      <c r="HOS58" s="661"/>
      <c r="HOT58" s="661"/>
      <c r="HOU58" s="661"/>
      <c r="HOV58" s="661"/>
      <c r="HOW58" s="661"/>
      <c r="HOX58" s="661"/>
      <c r="HOY58" s="661"/>
      <c r="HOZ58" s="661"/>
      <c r="HPA58" s="661"/>
      <c r="HPB58" s="661"/>
      <c r="HPC58" s="661"/>
      <c r="HPD58" s="661"/>
      <c r="HPE58" s="661"/>
      <c r="HPF58" s="661"/>
      <c r="HPG58" s="661"/>
      <c r="HPH58" s="661"/>
      <c r="HPI58" s="661"/>
      <c r="HPJ58" s="661"/>
      <c r="HPK58" s="661"/>
      <c r="HPL58" s="661"/>
      <c r="HPM58" s="661"/>
      <c r="HPN58" s="661"/>
      <c r="HPO58" s="661"/>
      <c r="HPP58" s="661"/>
      <c r="HPQ58" s="661"/>
      <c r="HPR58" s="661"/>
      <c r="HPS58" s="661"/>
      <c r="HPT58" s="661"/>
      <c r="HPU58" s="661"/>
      <c r="HPV58" s="661"/>
      <c r="HPW58" s="661"/>
      <c r="HPX58" s="661"/>
      <c r="HPY58" s="661"/>
      <c r="HPZ58" s="661"/>
      <c r="HQA58" s="661"/>
      <c r="HQB58" s="661"/>
      <c r="HQC58" s="661"/>
      <c r="HQD58" s="661"/>
      <c r="HQE58" s="661"/>
      <c r="HQF58" s="661"/>
      <c r="HQG58" s="661"/>
      <c r="HQH58" s="661"/>
      <c r="HQI58" s="661"/>
      <c r="HQJ58" s="661"/>
      <c r="HQK58" s="661"/>
      <c r="HQL58" s="661"/>
      <c r="HQM58" s="661"/>
      <c r="HQN58" s="661"/>
      <c r="HQO58" s="661"/>
      <c r="HQP58" s="661"/>
      <c r="HQQ58" s="661"/>
      <c r="HQR58" s="661"/>
      <c r="HQS58" s="661"/>
      <c r="HQT58" s="661"/>
      <c r="HQU58" s="661"/>
      <c r="HQV58" s="661"/>
      <c r="HQW58" s="661"/>
      <c r="HQX58" s="661"/>
      <c r="HQY58" s="661"/>
      <c r="HQZ58" s="661"/>
      <c r="HRA58" s="661"/>
      <c r="HRB58" s="661"/>
      <c r="HRC58" s="661"/>
      <c r="HRD58" s="661"/>
      <c r="HRE58" s="661"/>
      <c r="HRF58" s="661"/>
      <c r="HRG58" s="661"/>
      <c r="HRH58" s="661"/>
      <c r="HRI58" s="661"/>
      <c r="HRJ58" s="661"/>
      <c r="HRK58" s="661"/>
      <c r="HRL58" s="661"/>
      <c r="HRM58" s="661"/>
      <c r="HRN58" s="661"/>
      <c r="HRO58" s="661"/>
      <c r="HRP58" s="661"/>
      <c r="HRQ58" s="661"/>
      <c r="HRR58" s="661"/>
      <c r="HRS58" s="661"/>
      <c r="HRT58" s="661"/>
      <c r="HRU58" s="661"/>
      <c r="HRV58" s="661"/>
      <c r="HRW58" s="661"/>
      <c r="HRX58" s="661"/>
      <c r="HRY58" s="661"/>
      <c r="HRZ58" s="661"/>
      <c r="HSA58" s="661"/>
      <c r="HSB58" s="661"/>
      <c r="HSC58" s="661"/>
      <c r="HSD58" s="661"/>
      <c r="HSE58" s="661"/>
      <c r="HSF58" s="661"/>
      <c r="HSG58" s="661"/>
      <c r="HSH58" s="661"/>
      <c r="HSI58" s="661"/>
      <c r="HSJ58" s="661"/>
      <c r="HSK58" s="661"/>
      <c r="HSL58" s="661"/>
      <c r="HSM58" s="661"/>
      <c r="HSN58" s="661"/>
      <c r="HSO58" s="661"/>
      <c r="HSP58" s="661"/>
      <c r="HSQ58" s="661"/>
      <c r="HSR58" s="661"/>
      <c r="HSS58" s="661"/>
      <c r="HST58" s="661"/>
      <c r="HSU58" s="661"/>
      <c r="HSV58" s="661"/>
      <c r="HSW58" s="661"/>
      <c r="HSX58" s="661"/>
      <c r="HSY58" s="661"/>
      <c r="HSZ58" s="661"/>
      <c r="HTA58" s="661"/>
      <c r="HTB58" s="661"/>
      <c r="HTC58" s="661"/>
      <c r="HTD58" s="661"/>
      <c r="HTE58" s="661"/>
      <c r="HTF58" s="661"/>
      <c r="HTG58" s="661"/>
      <c r="HTH58" s="661"/>
      <c r="HTI58" s="661"/>
      <c r="HTJ58" s="661"/>
      <c r="HTK58" s="661"/>
      <c r="HTL58" s="661"/>
      <c r="HTM58" s="661"/>
      <c r="HTN58" s="661"/>
      <c r="HTO58" s="661"/>
      <c r="HTP58" s="661"/>
      <c r="HTQ58" s="661"/>
      <c r="HTR58" s="661"/>
      <c r="HTS58" s="661"/>
      <c r="HTT58" s="661"/>
      <c r="HTU58" s="661"/>
      <c r="HTV58" s="661"/>
      <c r="HTW58" s="661"/>
      <c r="HTX58" s="661"/>
      <c r="HTY58" s="661"/>
      <c r="HTZ58" s="661"/>
      <c r="HUA58" s="661"/>
      <c r="HUB58" s="661"/>
      <c r="HUC58" s="661"/>
      <c r="HUD58" s="661"/>
      <c r="HUE58" s="661"/>
      <c r="HUF58" s="661"/>
      <c r="HUG58" s="661"/>
      <c r="HUH58" s="661"/>
      <c r="HUI58" s="661"/>
      <c r="HUJ58" s="661"/>
      <c r="HUK58" s="661"/>
      <c r="HUL58" s="661"/>
      <c r="HUM58" s="661"/>
      <c r="HUN58" s="661"/>
      <c r="HUO58" s="661"/>
      <c r="HUP58" s="661"/>
      <c r="HUQ58" s="661"/>
      <c r="HUR58" s="661"/>
      <c r="HUS58" s="661"/>
      <c r="HUT58" s="661"/>
      <c r="HUU58" s="661"/>
      <c r="HUV58" s="661"/>
      <c r="HUW58" s="661"/>
      <c r="HUX58" s="661"/>
      <c r="HUY58" s="661"/>
      <c r="HUZ58" s="661"/>
      <c r="HVA58" s="661"/>
      <c r="HVB58" s="661"/>
      <c r="HVC58" s="661"/>
      <c r="HVD58" s="661"/>
      <c r="HVE58" s="661"/>
      <c r="HVF58" s="661"/>
      <c r="HVG58" s="661"/>
      <c r="HVH58" s="661"/>
      <c r="HVI58" s="661"/>
      <c r="HVJ58" s="661"/>
      <c r="HVK58" s="661"/>
      <c r="HVL58" s="661"/>
      <c r="HVM58" s="661"/>
      <c r="HVN58" s="661"/>
      <c r="HVO58" s="661"/>
      <c r="HVP58" s="661"/>
      <c r="HVQ58" s="661"/>
      <c r="HVR58" s="661"/>
      <c r="HVS58" s="661"/>
      <c r="HVT58" s="661"/>
      <c r="HVU58" s="661"/>
      <c r="HVV58" s="661"/>
      <c r="HVW58" s="661"/>
      <c r="HVX58" s="661"/>
      <c r="HVY58" s="661"/>
      <c r="HVZ58" s="661"/>
      <c r="HWA58" s="661"/>
      <c r="HWB58" s="661"/>
      <c r="HWC58" s="661"/>
      <c r="HWD58" s="661"/>
      <c r="HWE58" s="661"/>
      <c r="HWF58" s="661"/>
      <c r="HWG58" s="661"/>
      <c r="HWH58" s="661"/>
      <c r="HWI58" s="661"/>
      <c r="HWJ58" s="661"/>
      <c r="HWK58" s="661"/>
      <c r="HWL58" s="661"/>
      <c r="HWM58" s="661"/>
      <c r="HWN58" s="661"/>
      <c r="HWO58" s="661"/>
      <c r="HWP58" s="661"/>
      <c r="HWQ58" s="661"/>
      <c r="HWR58" s="661"/>
      <c r="HWS58" s="661"/>
      <c r="HWT58" s="661"/>
      <c r="HWU58" s="661"/>
      <c r="HWV58" s="661"/>
      <c r="HWW58" s="661"/>
      <c r="HWX58" s="661"/>
      <c r="HWY58" s="661"/>
      <c r="HWZ58" s="661"/>
      <c r="HXA58" s="661"/>
      <c r="HXB58" s="661"/>
      <c r="HXC58" s="661"/>
      <c r="HXD58" s="661"/>
      <c r="HXE58" s="661"/>
      <c r="HXF58" s="661"/>
      <c r="HXG58" s="661"/>
      <c r="HXH58" s="661"/>
      <c r="HXI58" s="661"/>
      <c r="HXJ58" s="661"/>
      <c r="HXK58" s="661"/>
      <c r="HXL58" s="661"/>
      <c r="HXM58" s="661"/>
      <c r="HXN58" s="661"/>
      <c r="HXO58" s="661"/>
      <c r="HXP58" s="661"/>
      <c r="HXQ58" s="661"/>
      <c r="HXR58" s="661"/>
      <c r="HXS58" s="661"/>
      <c r="HXT58" s="661"/>
      <c r="HXU58" s="661"/>
      <c r="HXV58" s="661"/>
      <c r="HXW58" s="661"/>
      <c r="HXX58" s="661"/>
      <c r="HXY58" s="661"/>
      <c r="HXZ58" s="661"/>
      <c r="HYA58" s="661"/>
      <c r="HYB58" s="661"/>
      <c r="HYC58" s="661"/>
      <c r="HYD58" s="661"/>
      <c r="HYE58" s="661"/>
      <c r="HYF58" s="661"/>
      <c r="HYG58" s="661"/>
      <c r="HYH58" s="661"/>
      <c r="HYI58" s="661"/>
      <c r="HYJ58" s="661"/>
      <c r="HYK58" s="661"/>
      <c r="HYL58" s="661"/>
      <c r="HYM58" s="661"/>
      <c r="HYN58" s="661"/>
      <c r="HYO58" s="661"/>
      <c r="HYP58" s="661"/>
      <c r="HYQ58" s="661"/>
      <c r="HYR58" s="661"/>
      <c r="HYS58" s="661"/>
      <c r="HYT58" s="661"/>
      <c r="HYU58" s="661"/>
      <c r="HYV58" s="661"/>
      <c r="HYW58" s="661"/>
      <c r="HYX58" s="661"/>
      <c r="HYY58" s="661"/>
      <c r="HYZ58" s="661"/>
      <c r="HZA58" s="661"/>
      <c r="HZB58" s="661"/>
      <c r="HZC58" s="661"/>
      <c r="HZD58" s="661"/>
      <c r="HZE58" s="661"/>
      <c r="HZF58" s="661"/>
      <c r="HZG58" s="661"/>
      <c r="HZH58" s="661"/>
      <c r="HZI58" s="661"/>
      <c r="HZJ58" s="661"/>
      <c r="HZK58" s="661"/>
      <c r="HZL58" s="661"/>
      <c r="HZM58" s="661"/>
      <c r="HZN58" s="661"/>
      <c r="HZO58" s="661"/>
      <c r="HZP58" s="661"/>
      <c r="HZQ58" s="661"/>
      <c r="HZR58" s="661"/>
      <c r="HZS58" s="661"/>
      <c r="HZT58" s="661"/>
      <c r="HZU58" s="661"/>
      <c r="HZV58" s="661"/>
      <c r="HZW58" s="661"/>
      <c r="HZX58" s="661"/>
      <c r="HZY58" s="661"/>
      <c r="HZZ58" s="661"/>
      <c r="IAA58" s="661"/>
      <c r="IAB58" s="661"/>
      <c r="IAC58" s="661"/>
      <c r="IAD58" s="661"/>
      <c r="IAE58" s="661"/>
      <c r="IAF58" s="661"/>
      <c r="IAG58" s="661"/>
      <c r="IAH58" s="661"/>
      <c r="IAI58" s="661"/>
      <c r="IAJ58" s="661"/>
      <c r="IAK58" s="661"/>
      <c r="IAL58" s="661"/>
      <c r="IAM58" s="661"/>
      <c r="IAN58" s="661"/>
      <c r="IAO58" s="661"/>
      <c r="IAP58" s="661"/>
      <c r="IAQ58" s="661"/>
      <c r="IAR58" s="661"/>
      <c r="IAS58" s="661"/>
      <c r="IAT58" s="661"/>
      <c r="IAU58" s="661"/>
      <c r="IAV58" s="661"/>
      <c r="IAW58" s="661"/>
      <c r="IAX58" s="661"/>
      <c r="IAY58" s="661"/>
      <c r="IAZ58" s="661"/>
      <c r="IBA58" s="661"/>
      <c r="IBB58" s="661"/>
      <c r="IBC58" s="661"/>
      <c r="IBD58" s="661"/>
      <c r="IBE58" s="661"/>
      <c r="IBF58" s="661"/>
      <c r="IBG58" s="661"/>
      <c r="IBH58" s="661"/>
      <c r="IBI58" s="661"/>
      <c r="IBJ58" s="661"/>
      <c r="IBK58" s="661"/>
      <c r="IBL58" s="661"/>
      <c r="IBM58" s="661"/>
      <c r="IBN58" s="661"/>
      <c r="IBO58" s="661"/>
      <c r="IBP58" s="661"/>
      <c r="IBQ58" s="661"/>
      <c r="IBR58" s="661"/>
      <c r="IBS58" s="661"/>
      <c r="IBT58" s="661"/>
      <c r="IBU58" s="661"/>
      <c r="IBV58" s="661"/>
      <c r="IBW58" s="661"/>
      <c r="IBX58" s="661"/>
      <c r="IBY58" s="661"/>
      <c r="IBZ58" s="661"/>
      <c r="ICA58" s="661"/>
      <c r="ICB58" s="661"/>
      <c r="ICC58" s="661"/>
      <c r="ICD58" s="661"/>
      <c r="ICE58" s="661"/>
      <c r="ICF58" s="661"/>
      <c r="ICG58" s="661"/>
      <c r="ICH58" s="661"/>
      <c r="ICI58" s="661"/>
      <c r="ICJ58" s="661"/>
      <c r="ICK58" s="661"/>
      <c r="ICL58" s="661"/>
      <c r="ICM58" s="661"/>
      <c r="ICN58" s="661"/>
      <c r="ICO58" s="661"/>
      <c r="ICP58" s="661"/>
      <c r="ICQ58" s="661"/>
      <c r="ICR58" s="661"/>
      <c r="ICS58" s="661"/>
      <c r="ICT58" s="661"/>
      <c r="ICU58" s="661"/>
      <c r="ICV58" s="661"/>
      <c r="ICW58" s="661"/>
      <c r="ICX58" s="661"/>
      <c r="ICY58" s="661"/>
      <c r="ICZ58" s="661"/>
      <c r="IDA58" s="661"/>
      <c r="IDB58" s="661"/>
      <c r="IDC58" s="661"/>
      <c r="IDD58" s="661"/>
      <c r="IDE58" s="661"/>
      <c r="IDF58" s="661"/>
      <c r="IDG58" s="661"/>
      <c r="IDH58" s="661"/>
      <c r="IDI58" s="661"/>
      <c r="IDJ58" s="661"/>
      <c r="IDK58" s="661"/>
      <c r="IDL58" s="661"/>
      <c r="IDM58" s="661"/>
      <c r="IDN58" s="661"/>
      <c r="IDO58" s="661"/>
      <c r="IDP58" s="661"/>
      <c r="IDQ58" s="661"/>
      <c r="IDR58" s="661"/>
      <c r="IDS58" s="661"/>
      <c r="IDT58" s="661"/>
      <c r="IDU58" s="661"/>
      <c r="IDV58" s="661"/>
      <c r="IDW58" s="661"/>
      <c r="IDX58" s="661"/>
      <c r="IDY58" s="661"/>
      <c r="IDZ58" s="661"/>
      <c r="IEA58" s="661"/>
      <c r="IEB58" s="661"/>
      <c r="IEC58" s="661"/>
      <c r="IED58" s="661"/>
      <c r="IEE58" s="661"/>
      <c r="IEF58" s="661"/>
      <c r="IEG58" s="661"/>
      <c r="IEH58" s="661"/>
      <c r="IEI58" s="661"/>
      <c r="IEJ58" s="661"/>
      <c r="IEK58" s="661"/>
      <c r="IEL58" s="661"/>
      <c r="IEM58" s="661"/>
      <c r="IEN58" s="661"/>
      <c r="IEO58" s="661"/>
      <c r="IEP58" s="661"/>
      <c r="IEQ58" s="661"/>
      <c r="IER58" s="661"/>
      <c r="IES58" s="661"/>
      <c r="IET58" s="661"/>
      <c r="IEU58" s="661"/>
      <c r="IEV58" s="661"/>
      <c r="IEW58" s="661"/>
      <c r="IEX58" s="661"/>
      <c r="IEY58" s="661"/>
      <c r="IEZ58" s="661"/>
      <c r="IFA58" s="661"/>
      <c r="IFB58" s="661"/>
      <c r="IFC58" s="661"/>
      <c r="IFD58" s="661"/>
      <c r="IFE58" s="661"/>
      <c r="IFF58" s="661"/>
      <c r="IFG58" s="661"/>
      <c r="IFH58" s="661"/>
      <c r="IFI58" s="661"/>
      <c r="IFJ58" s="661"/>
      <c r="IFK58" s="661"/>
      <c r="IFL58" s="661"/>
      <c r="IFM58" s="661"/>
      <c r="IFN58" s="661"/>
      <c r="IFO58" s="661"/>
      <c r="IFP58" s="661"/>
      <c r="IFQ58" s="661"/>
      <c r="IFR58" s="661"/>
      <c r="IFS58" s="661"/>
      <c r="IFT58" s="661"/>
      <c r="IFU58" s="661"/>
      <c r="IFV58" s="661"/>
      <c r="IFW58" s="661"/>
      <c r="IFX58" s="661"/>
      <c r="IFY58" s="661"/>
      <c r="IFZ58" s="661"/>
      <c r="IGA58" s="661"/>
      <c r="IGB58" s="661"/>
      <c r="IGC58" s="661"/>
      <c r="IGD58" s="661"/>
      <c r="IGE58" s="661"/>
      <c r="IGF58" s="661"/>
      <c r="IGG58" s="661"/>
      <c r="IGH58" s="661"/>
      <c r="IGI58" s="661"/>
      <c r="IGJ58" s="661"/>
      <c r="IGK58" s="661"/>
      <c r="IGL58" s="661"/>
      <c r="IGM58" s="661"/>
      <c r="IGN58" s="661"/>
      <c r="IGO58" s="661"/>
      <c r="IGP58" s="661"/>
      <c r="IGQ58" s="661"/>
      <c r="IGR58" s="661"/>
      <c r="IGS58" s="661"/>
      <c r="IGT58" s="661"/>
      <c r="IGU58" s="661"/>
      <c r="IGV58" s="661"/>
      <c r="IGW58" s="661"/>
      <c r="IGX58" s="661"/>
      <c r="IGY58" s="661"/>
      <c r="IGZ58" s="661"/>
      <c r="IHA58" s="661"/>
      <c r="IHB58" s="661"/>
      <c r="IHC58" s="661"/>
      <c r="IHD58" s="661"/>
      <c r="IHE58" s="661"/>
      <c r="IHF58" s="661"/>
      <c r="IHG58" s="661"/>
      <c r="IHH58" s="661"/>
      <c r="IHI58" s="661"/>
      <c r="IHJ58" s="661"/>
      <c r="IHK58" s="661"/>
      <c r="IHL58" s="661"/>
      <c r="IHM58" s="661"/>
      <c r="IHN58" s="661"/>
      <c r="IHO58" s="661"/>
      <c r="IHP58" s="661"/>
      <c r="IHQ58" s="661"/>
      <c r="IHR58" s="661"/>
      <c r="IHS58" s="661"/>
      <c r="IHT58" s="661"/>
      <c r="IHU58" s="661"/>
      <c r="IHV58" s="661"/>
      <c r="IHW58" s="661"/>
      <c r="IHX58" s="661"/>
      <c r="IHY58" s="661"/>
      <c r="IHZ58" s="661"/>
      <c r="IIA58" s="661"/>
      <c r="IIB58" s="661"/>
      <c r="IIC58" s="661"/>
      <c r="IID58" s="661"/>
      <c r="IIE58" s="661"/>
      <c r="IIF58" s="661"/>
      <c r="IIG58" s="661"/>
      <c r="IIH58" s="661"/>
      <c r="III58" s="661"/>
      <c r="IIJ58" s="661"/>
      <c r="IIK58" s="661"/>
      <c r="IIL58" s="661"/>
      <c r="IIM58" s="661"/>
      <c r="IIN58" s="661"/>
      <c r="IIO58" s="661"/>
      <c r="IIP58" s="661"/>
      <c r="IIQ58" s="661"/>
      <c r="IIR58" s="661"/>
      <c r="IIS58" s="661"/>
      <c r="IIT58" s="661"/>
      <c r="IIU58" s="661"/>
      <c r="IIV58" s="661"/>
      <c r="IIW58" s="661"/>
      <c r="IIX58" s="661"/>
      <c r="IIY58" s="661"/>
      <c r="IIZ58" s="661"/>
      <c r="IJA58" s="661"/>
      <c r="IJB58" s="661"/>
      <c r="IJC58" s="661"/>
      <c r="IJD58" s="661"/>
      <c r="IJE58" s="661"/>
      <c r="IJF58" s="661"/>
      <c r="IJG58" s="661"/>
      <c r="IJH58" s="661"/>
      <c r="IJI58" s="661"/>
      <c r="IJJ58" s="661"/>
      <c r="IJK58" s="661"/>
      <c r="IJL58" s="661"/>
      <c r="IJM58" s="661"/>
      <c r="IJN58" s="661"/>
      <c r="IJO58" s="661"/>
      <c r="IJP58" s="661"/>
      <c r="IJQ58" s="661"/>
      <c r="IJR58" s="661"/>
      <c r="IJS58" s="661"/>
      <c r="IJT58" s="661"/>
      <c r="IJU58" s="661"/>
      <c r="IJV58" s="661"/>
      <c r="IJW58" s="661"/>
      <c r="IJX58" s="661"/>
      <c r="IJY58" s="661"/>
      <c r="IJZ58" s="661"/>
      <c r="IKA58" s="661"/>
      <c r="IKB58" s="661"/>
      <c r="IKC58" s="661"/>
      <c r="IKD58" s="661"/>
      <c r="IKE58" s="661"/>
      <c r="IKF58" s="661"/>
      <c r="IKG58" s="661"/>
      <c r="IKH58" s="661"/>
      <c r="IKI58" s="661"/>
      <c r="IKJ58" s="661"/>
      <c r="IKK58" s="661"/>
      <c r="IKL58" s="661"/>
      <c r="IKM58" s="661"/>
      <c r="IKN58" s="661"/>
      <c r="IKO58" s="661"/>
      <c r="IKP58" s="661"/>
      <c r="IKQ58" s="661"/>
      <c r="IKR58" s="661"/>
      <c r="IKS58" s="661"/>
      <c r="IKT58" s="661"/>
      <c r="IKU58" s="661"/>
      <c r="IKV58" s="661"/>
      <c r="IKW58" s="661"/>
      <c r="IKX58" s="661"/>
      <c r="IKY58" s="661"/>
      <c r="IKZ58" s="661"/>
      <c r="ILA58" s="661"/>
      <c r="ILB58" s="661"/>
      <c r="ILC58" s="661"/>
      <c r="ILD58" s="661"/>
      <c r="ILE58" s="661"/>
      <c r="ILF58" s="661"/>
      <c r="ILG58" s="661"/>
      <c r="ILH58" s="661"/>
      <c r="ILI58" s="661"/>
      <c r="ILJ58" s="661"/>
      <c r="ILK58" s="661"/>
      <c r="ILL58" s="661"/>
      <c r="ILM58" s="661"/>
      <c r="ILN58" s="661"/>
      <c r="ILO58" s="661"/>
      <c r="ILP58" s="661"/>
      <c r="ILQ58" s="661"/>
      <c r="ILR58" s="661"/>
      <c r="ILS58" s="661"/>
      <c r="ILT58" s="661"/>
      <c r="ILU58" s="661"/>
      <c r="ILV58" s="661"/>
      <c r="ILW58" s="661"/>
      <c r="ILX58" s="661"/>
      <c r="ILY58" s="661"/>
      <c r="ILZ58" s="661"/>
      <c r="IMA58" s="661"/>
      <c r="IMB58" s="661"/>
      <c r="IMC58" s="661"/>
      <c r="IMD58" s="661"/>
      <c r="IME58" s="661"/>
      <c r="IMF58" s="661"/>
      <c r="IMG58" s="661"/>
      <c r="IMH58" s="661"/>
      <c r="IMI58" s="661"/>
      <c r="IMJ58" s="661"/>
      <c r="IMK58" s="661"/>
      <c r="IML58" s="661"/>
      <c r="IMM58" s="661"/>
      <c r="IMN58" s="661"/>
      <c r="IMO58" s="661"/>
      <c r="IMP58" s="661"/>
      <c r="IMQ58" s="661"/>
      <c r="IMR58" s="661"/>
      <c r="IMS58" s="661"/>
      <c r="IMT58" s="661"/>
      <c r="IMU58" s="661"/>
      <c r="IMV58" s="661"/>
      <c r="IMW58" s="661"/>
      <c r="IMX58" s="661"/>
      <c r="IMY58" s="661"/>
      <c r="IMZ58" s="661"/>
      <c r="INA58" s="661"/>
      <c r="INB58" s="661"/>
      <c r="INC58" s="661"/>
      <c r="IND58" s="661"/>
      <c r="INE58" s="661"/>
      <c r="INF58" s="661"/>
      <c r="ING58" s="661"/>
      <c r="INH58" s="661"/>
      <c r="INI58" s="661"/>
      <c r="INJ58" s="661"/>
      <c r="INK58" s="661"/>
      <c r="INL58" s="661"/>
      <c r="INM58" s="661"/>
      <c r="INN58" s="661"/>
      <c r="INO58" s="661"/>
      <c r="INP58" s="661"/>
      <c r="INQ58" s="661"/>
      <c r="INR58" s="661"/>
      <c r="INS58" s="661"/>
      <c r="INT58" s="661"/>
      <c r="INU58" s="661"/>
      <c r="INV58" s="661"/>
      <c r="INW58" s="661"/>
      <c r="INX58" s="661"/>
      <c r="INY58" s="661"/>
      <c r="INZ58" s="661"/>
      <c r="IOA58" s="661"/>
      <c r="IOB58" s="661"/>
      <c r="IOC58" s="661"/>
      <c r="IOD58" s="661"/>
      <c r="IOE58" s="661"/>
      <c r="IOF58" s="661"/>
      <c r="IOG58" s="661"/>
      <c r="IOH58" s="661"/>
      <c r="IOI58" s="661"/>
      <c r="IOJ58" s="661"/>
      <c r="IOK58" s="661"/>
      <c r="IOL58" s="661"/>
      <c r="IOM58" s="661"/>
      <c r="ION58" s="661"/>
      <c r="IOO58" s="661"/>
      <c r="IOP58" s="661"/>
      <c r="IOQ58" s="661"/>
      <c r="IOR58" s="661"/>
      <c r="IOS58" s="661"/>
      <c r="IOT58" s="661"/>
      <c r="IOU58" s="661"/>
      <c r="IOV58" s="661"/>
      <c r="IOW58" s="661"/>
      <c r="IOX58" s="661"/>
      <c r="IOY58" s="661"/>
      <c r="IOZ58" s="661"/>
      <c r="IPA58" s="661"/>
      <c r="IPB58" s="661"/>
      <c r="IPC58" s="661"/>
      <c r="IPD58" s="661"/>
      <c r="IPE58" s="661"/>
      <c r="IPF58" s="661"/>
      <c r="IPG58" s="661"/>
      <c r="IPH58" s="661"/>
      <c r="IPI58" s="661"/>
      <c r="IPJ58" s="661"/>
      <c r="IPK58" s="661"/>
      <c r="IPL58" s="661"/>
      <c r="IPM58" s="661"/>
      <c r="IPN58" s="661"/>
      <c r="IPO58" s="661"/>
      <c r="IPP58" s="661"/>
      <c r="IPQ58" s="661"/>
      <c r="IPR58" s="661"/>
      <c r="IPS58" s="661"/>
      <c r="IPT58" s="661"/>
      <c r="IPU58" s="661"/>
      <c r="IPV58" s="661"/>
      <c r="IPW58" s="661"/>
      <c r="IPX58" s="661"/>
      <c r="IPY58" s="661"/>
      <c r="IPZ58" s="661"/>
      <c r="IQA58" s="661"/>
      <c r="IQB58" s="661"/>
      <c r="IQC58" s="661"/>
      <c r="IQD58" s="661"/>
      <c r="IQE58" s="661"/>
      <c r="IQF58" s="661"/>
      <c r="IQG58" s="661"/>
      <c r="IQH58" s="661"/>
      <c r="IQI58" s="661"/>
      <c r="IQJ58" s="661"/>
      <c r="IQK58" s="661"/>
      <c r="IQL58" s="661"/>
      <c r="IQM58" s="661"/>
      <c r="IQN58" s="661"/>
      <c r="IQO58" s="661"/>
      <c r="IQP58" s="661"/>
      <c r="IQQ58" s="661"/>
      <c r="IQR58" s="661"/>
      <c r="IQS58" s="661"/>
      <c r="IQT58" s="661"/>
      <c r="IQU58" s="661"/>
      <c r="IQV58" s="661"/>
      <c r="IQW58" s="661"/>
      <c r="IQX58" s="661"/>
      <c r="IQY58" s="661"/>
      <c r="IQZ58" s="661"/>
      <c r="IRA58" s="661"/>
      <c r="IRB58" s="661"/>
      <c r="IRC58" s="661"/>
      <c r="IRD58" s="661"/>
      <c r="IRE58" s="661"/>
      <c r="IRF58" s="661"/>
      <c r="IRG58" s="661"/>
      <c r="IRH58" s="661"/>
      <c r="IRI58" s="661"/>
      <c r="IRJ58" s="661"/>
      <c r="IRK58" s="661"/>
      <c r="IRL58" s="661"/>
      <c r="IRM58" s="661"/>
      <c r="IRN58" s="661"/>
      <c r="IRO58" s="661"/>
      <c r="IRP58" s="661"/>
      <c r="IRQ58" s="661"/>
      <c r="IRR58" s="661"/>
      <c r="IRS58" s="661"/>
      <c r="IRT58" s="661"/>
      <c r="IRU58" s="661"/>
      <c r="IRV58" s="661"/>
      <c r="IRW58" s="661"/>
      <c r="IRX58" s="661"/>
      <c r="IRY58" s="661"/>
      <c r="IRZ58" s="661"/>
      <c r="ISA58" s="661"/>
      <c r="ISB58" s="661"/>
      <c r="ISC58" s="661"/>
      <c r="ISD58" s="661"/>
      <c r="ISE58" s="661"/>
      <c r="ISF58" s="661"/>
      <c r="ISG58" s="661"/>
      <c r="ISH58" s="661"/>
      <c r="ISI58" s="661"/>
      <c r="ISJ58" s="661"/>
      <c r="ISK58" s="661"/>
      <c r="ISL58" s="661"/>
      <c r="ISM58" s="661"/>
      <c r="ISN58" s="661"/>
      <c r="ISO58" s="661"/>
      <c r="ISP58" s="661"/>
      <c r="ISQ58" s="661"/>
      <c r="ISR58" s="661"/>
      <c r="ISS58" s="661"/>
      <c r="IST58" s="661"/>
      <c r="ISU58" s="661"/>
      <c r="ISV58" s="661"/>
      <c r="ISW58" s="661"/>
      <c r="ISX58" s="661"/>
      <c r="ISY58" s="661"/>
      <c r="ISZ58" s="661"/>
      <c r="ITA58" s="661"/>
      <c r="ITB58" s="661"/>
      <c r="ITC58" s="661"/>
      <c r="ITD58" s="661"/>
      <c r="ITE58" s="661"/>
      <c r="ITF58" s="661"/>
      <c r="ITG58" s="661"/>
      <c r="ITH58" s="661"/>
      <c r="ITI58" s="661"/>
      <c r="ITJ58" s="661"/>
      <c r="ITK58" s="661"/>
      <c r="ITL58" s="661"/>
      <c r="ITM58" s="661"/>
      <c r="ITN58" s="661"/>
      <c r="ITO58" s="661"/>
      <c r="ITP58" s="661"/>
      <c r="ITQ58" s="661"/>
      <c r="ITR58" s="661"/>
      <c r="ITS58" s="661"/>
      <c r="ITT58" s="661"/>
      <c r="ITU58" s="661"/>
      <c r="ITV58" s="661"/>
      <c r="ITW58" s="661"/>
      <c r="ITX58" s="661"/>
      <c r="ITY58" s="661"/>
      <c r="ITZ58" s="661"/>
      <c r="IUA58" s="661"/>
      <c r="IUB58" s="661"/>
      <c r="IUC58" s="661"/>
      <c r="IUD58" s="661"/>
      <c r="IUE58" s="661"/>
      <c r="IUF58" s="661"/>
      <c r="IUG58" s="661"/>
      <c r="IUH58" s="661"/>
      <c r="IUI58" s="661"/>
      <c r="IUJ58" s="661"/>
      <c r="IUK58" s="661"/>
      <c r="IUL58" s="661"/>
      <c r="IUM58" s="661"/>
      <c r="IUN58" s="661"/>
      <c r="IUO58" s="661"/>
      <c r="IUP58" s="661"/>
      <c r="IUQ58" s="661"/>
      <c r="IUR58" s="661"/>
      <c r="IUS58" s="661"/>
      <c r="IUT58" s="661"/>
      <c r="IUU58" s="661"/>
      <c r="IUV58" s="661"/>
      <c r="IUW58" s="661"/>
      <c r="IUX58" s="661"/>
      <c r="IUY58" s="661"/>
      <c r="IUZ58" s="661"/>
      <c r="IVA58" s="661"/>
      <c r="IVB58" s="661"/>
      <c r="IVC58" s="661"/>
      <c r="IVD58" s="661"/>
      <c r="IVE58" s="661"/>
      <c r="IVF58" s="661"/>
      <c r="IVG58" s="661"/>
      <c r="IVH58" s="661"/>
      <c r="IVI58" s="661"/>
      <c r="IVJ58" s="661"/>
      <c r="IVK58" s="661"/>
      <c r="IVL58" s="661"/>
      <c r="IVM58" s="661"/>
      <c r="IVN58" s="661"/>
      <c r="IVO58" s="661"/>
      <c r="IVP58" s="661"/>
      <c r="IVQ58" s="661"/>
      <c r="IVR58" s="661"/>
      <c r="IVS58" s="661"/>
      <c r="IVT58" s="661"/>
      <c r="IVU58" s="661"/>
      <c r="IVV58" s="661"/>
      <c r="IVW58" s="661"/>
      <c r="IVX58" s="661"/>
      <c r="IVY58" s="661"/>
      <c r="IVZ58" s="661"/>
      <c r="IWA58" s="661"/>
      <c r="IWB58" s="661"/>
      <c r="IWC58" s="661"/>
      <c r="IWD58" s="661"/>
      <c r="IWE58" s="661"/>
      <c r="IWF58" s="661"/>
      <c r="IWG58" s="661"/>
      <c r="IWH58" s="661"/>
      <c r="IWI58" s="661"/>
      <c r="IWJ58" s="661"/>
      <c r="IWK58" s="661"/>
      <c r="IWL58" s="661"/>
      <c r="IWM58" s="661"/>
      <c r="IWN58" s="661"/>
      <c r="IWO58" s="661"/>
      <c r="IWP58" s="661"/>
      <c r="IWQ58" s="661"/>
      <c r="IWR58" s="661"/>
      <c r="IWS58" s="661"/>
      <c r="IWT58" s="661"/>
      <c r="IWU58" s="661"/>
      <c r="IWV58" s="661"/>
      <c r="IWW58" s="661"/>
      <c r="IWX58" s="661"/>
      <c r="IWY58" s="661"/>
      <c r="IWZ58" s="661"/>
      <c r="IXA58" s="661"/>
      <c r="IXB58" s="661"/>
      <c r="IXC58" s="661"/>
      <c r="IXD58" s="661"/>
      <c r="IXE58" s="661"/>
      <c r="IXF58" s="661"/>
      <c r="IXG58" s="661"/>
      <c r="IXH58" s="661"/>
      <c r="IXI58" s="661"/>
      <c r="IXJ58" s="661"/>
      <c r="IXK58" s="661"/>
      <c r="IXL58" s="661"/>
      <c r="IXM58" s="661"/>
      <c r="IXN58" s="661"/>
      <c r="IXO58" s="661"/>
      <c r="IXP58" s="661"/>
      <c r="IXQ58" s="661"/>
      <c r="IXR58" s="661"/>
      <c r="IXS58" s="661"/>
      <c r="IXT58" s="661"/>
      <c r="IXU58" s="661"/>
      <c r="IXV58" s="661"/>
      <c r="IXW58" s="661"/>
      <c r="IXX58" s="661"/>
      <c r="IXY58" s="661"/>
      <c r="IXZ58" s="661"/>
      <c r="IYA58" s="661"/>
      <c r="IYB58" s="661"/>
      <c r="IYC58" s="661"/>
      <c r="IYD58" s="661"/>
      <c r="IYE58" s="661"/>
      <c r="IYF58" s="661"/>
      <c r="IYG58" s="661"/>
      <c r="IYH58" s="661"/>
      <c r="IYI58" s="661"/>
      <c r="IYJ58" s="661"/>
      <c r="IYK58" s="661"/>
      <c r="IYL58" s="661"/>
      <c r="IYM58" s="661"/>
      <c r="IYN58" s="661"/>
      <c r="IYO58" s="661"/>
      <c r="IYP58" s="661"/>
      <c r="IYQ58" s="661"/>
      <c r="IYR58" s="661"/>
      <c r="IYS58" s="661"/>
      <c r="IYT58" s="661"/>
      <c r="IYU58" s="661"/>
      <c r="IYV58" s="661"/>
      <c r="IYW58" s="661"/>
      <c r="IYX58" s="661"/>
      <c r="IYY58" s="661"/>
      <c r="IYZ58" s="661"/>
      <c r="IZA58" s="661"/>
      <c r="IZB58" s="661"/>
      <c r="IZC58" s="661"/>
      <c r="IZD58" s="661"/>
      <c r="IZE58" s="661"/>
      <c r="IZF58" s="661"/>
      <c r="IZG58" s="661"/>
      <c r="IZH58" s="661"/>
      <c r="IZI58" s="661"/>
      <c r="IZJ58" s="661"/>
      <c r="IZK58" s="661"/>
      <c r="IZL58" s="661"/>
      <c r="IZM58" s="661"/>
      <c r="IZN58" s="661"/>
      <c r="IZO58" s="661"/>
      <c r="IZP58" s="661"/>
      <c r="IZQ58" s="661"/>
      <c r="IZR58" s="661"/>
      <c r="IZS58" s="661"/>
      <c r="IZT58" s="661"/>
      <c r="IZU58" s="661"/>
      <c r="IZV58" s="661"/>
      <c r="IZW58" s="661"/>
      <c r="IZX58" s="661"/>
      <c r="IZY58" s="661"/>
      <c r="IZZ58" s="661"/>
      <c r="JAA58" s="661"/>
      <c r="JAB58" s="661"/>
      <c r="JAC58" s="661"/>
      <c r="JAD58" s="661"/>
      <c r="JAE58" s="661"/>
      <c r="JAF58" s="661"/>
      <c r="JAG58" s="661"/>
      <c r="JAH58" s="661"/>
      <c r="JAI58" s="661"/>
      <c r="JAJ58" s="661"/>
      <c r="JAK58" s="661"/>
      <c r="JAL58" s="661"/>
      <c r="JAM58" s="661"/>
      <c r="JAN58" s="661"/>
      <c r="JAO58" s="661"/>
      <c r="JAP58" s="661"/>
      <c r="JAQ58" s="661"/>
      <c r="JAR58" s="661"/>
      <c r="JAS58" s="661"/>
      <c r="JAT58" s="661"/>
      <c r="JAU58" s="661"/>
      <c r="JAV58" s="661"/>
      <c r="JAW58" s="661"/>
      <c r="JAX58" s="661"/>
      <c r="JAY58" s="661"/>
      <c r="JAZ58" s="661"/>
      <c r="JBA58" s="661"/>
      <c r="JBB58" s="661"/>
      <c r="JBC58" s="661"/>
      <c r="JBD58" s="661"/>
      <c r="JBE58" s="661"/>
      <c r="JBF58" s="661"/>
      <c r="JBG58" s="661"/>
      <c r="JBH58" s="661"/>
      <c r="JBI58" s="661"/>
      <c r="JBJ58" s="661"/>
      <c r="JBK58" s="661"/>
      <c r="JBL58" s="661"/>
      <c r="JBM58" s="661"/>
      <c r="JBN58" s="661"/>
      <c r="JBO58" s="661"/>
      <c r="JBP58" s="661"/>
      <c r="JBQ58" s="661"/>
      <c r="JBR58" s="661"/>
      <c r="JBS58" s="661"/>
      <c r="JBT58" s="661"/>
      <c r="JBU58" s="661"/>
      <c r="JBV58" s="661"/>
      <c r="JBW58" s="661"/>
      <c r="JBX58" s="661"/>
      <c r="JBY58" s="661"/>
      <c r="JBZ58" s="661"/>
      <c r="JCA58" s="661"/>
      <c r="JCB58" s="661"/>
      <c r="JCC58" s="661"/>
      <c r="JCD58" s="661"/>
      <c r="JCE58" s="661"/>
      <c r="JCF58" s="661"/>
      <c r="JCG58" s="661"/>
      <c r="JCH58" s="661"/>
      <c r="JCI58" s="661"/>
      <c r="JCJ58" s="661"/>
      <c r="JCK58" s="661"/>
      <c r="JCL58" s="661"/>
      <c r="JCM58" s="661"/>
      <c r="JCN58" s="661"/>
      <c r="JCO58" s="661"/>
      <c r="JCP58" s="661"/>
      <c r="JCQ58" s="661"/>
      <c r="JCR58" s="661"/>
      <c r="JCS58" s="661"/>
      <c r="JCT58" s="661"/>
      <c r="JCU58" s="661"/>
      <c r="JCV58" s="661"/>
      <c r="JCW58" s="661"/>
      <c r="JCX58" s="661"/>
      <c r="JCY58" s="661"/>
      <c r="JCZ58" s="661"/>
      <c r="JDA58" s="661"/>
      <c r="JDB58" s="661"/>
      <c r="JDC58" s="661"/>
      <c r="JDD58" s="661"/>
      <c r="JDE58" s="661"/>
      <c r="JDF58" s="661"/>
      <c r="JDG58" s="661"/>
      <c r="JDH58" s="661"/>
      <c r="JDI58" s="661"/>
      <c r="JDJ58" s="661"/>
      <c r="JDK58" s="661"/>
      <c r="JDL58" s="661"/>
      <c r="JDM58" s="661"/>
      <c r="JDN58" s="661"/>
      <c r="JDO58" s="661"/>
      <c r="JDP58" s="661"/>
      <c r="JDQ58" s="661"/>
      <c r="JDR58" s="661"/>
      <c r="JDS58" s="661"/>
      <c r="JDT58" s="661"/>
      <c r="JDU58" s="661"/>
      <c r="JDV58" s="661"/>
      <c r="JDW58" s="661"/>
      <c r="JDX58" s="661"/>
      <c r="JDY58" s="661"/>
      <c r="JDZ58" s="661"/>
      <c r="JEA58" s="661"/>
      <c r="JEB58" s="661"/>
      <c r="JEC58" s="661"/>
      <c r="JED58" s="661"/>
      <c r="JEE58" s="661"/>
      <c r="JEF58" s="661"/>
      <c r="JEG58" s="661"/>
      <c r="JEH58" s="661"/>
      <c r="JEI58" s="661"/>
      <c r="JEJ58" s="661"/>
      <c r="JEK58" s="661"/>
      <c r="JEL58" s="661"/>
      <c r="JEM58" s="661"/>
      <c r="JEN58" s="661"/>
      <c r="JEO58" s="661"/>
      <c r="JEP58" s="661"/>
      <c r="JEQ58" s="661"/>
      <c r="JER58" s="661"/>
      <c r="JES58" s="661"/>
      <c r="JET58" s="661"/>
      <c r="JEU58" s="661"/>
      <c r="JEV58" s="661"/>
      <c r="JEW58" s="661"/>
      <c r="JEX58" s="661"/>
      <c r="JEY58" s="661"/>
      <c r="JEZ58" s="661"/>
      <c r="JFA58" s="661"/>
      <c r="JFB58" s="661"/>
      <c r="JFC58" s="661"/>
      <c r="JFD58" s="661"/>
      <c r="JFE58" s="661"/>
      <c r="JFF58" s="661"/>
      <c r="JFG58" s="661"/>
      <c r="JFH58" s="661"/>
      <c r="JFI58" s="661"/>
      <c r="JFJ58" s="661"/>
      <c r="JFK58" s="661"/>
      <c r="JFL58" s="661"/>
      <c r="JFM58" s="661"/>
      <c r="JFN58" s="661"/>
      <c r="JFO58" s="661"/>
      <c r="JFP58" s="661"/>
      <c r="JFQ58" s="661"/>
      <c r="JFR58" s="661"/>
      <c r="JFS58" s="661"/>
      <c r="JFT58" s="661"/>
      <c r="JFU58" s="661"/>
      <c r="JFV58" s="661"/>
      <c r="JFW58" s="661"/>
      <c r="JFX58" s="661"/>
      <c r="JFY58" s="661"/>
      <c r="JFZ58" s="661"/>
      <c r="JGA58" s="661"/>
      <c r="JGB58" s="661"/>
      <c r="JGC58" s="661"/>
      <c r="JGD58" s="661"/>
      <c r="JGE58" s="661"/>
      <c r="JGF58" s="661"/>
      <c r="JGG58" s="661"/>
      <c r="JGH58" s="661"/>
      <c r="JGI58" s="661"/>
      <c r="JGJ58" s="661"/>
      <c r="JGK58" s="661"/>
      <c r="JGL58" s="661"/>
      <c r="JGM58" s="661"/>
      <c r="JGN58" s="661"/>
      <c r="JGO58" s="661"/>
      <c r="JGP58" s="661"/>
      <c r="JGQ58" s="661"/>
      <c r="JGR58" s="661"/>
      <c r="JGS58" s="661"/>
      <c r="JGT58" s="661"/>
      <c r="JGU58" s="661"/>
      <c r="JGV58" s="661"/>
      <c r="JGW58" s="661"/>
      <c r="JGX58" s="661"/>
      <c r="JGY58" s="661"/>
      <c r="JGZ58" s="661"/>
      <c r="JHA58" s="661"/>
      <c r="JHB58" s="661"/>
      <c r="JHC58" s="661"/>
      <c r="JHD58" s="661"/>
      <c r="JHE58" s="661"/>
      <c r="JHF58" s="661"/>
      <c r="JHG58" s="661"/>
      <c r="JHH58" s="661"/>
      <c r="JHI58" s="661"/>
      <c r="JHJ58" s="661"/>
      <c r="JHK58" s="661"/>
      <c r="JHL58" s="661"/>
      <c r="JHM58" s="661"/>
      <c r="JHN58" s="661"/>
      <c r="JHO58" s="661"/>
      <c r="JHP58" s="661"/>
      <c r="JHQ58" s="661"/>
      <c r="JHR58" s="661"/>
      <c r="JHS58" s="661"/>
      <c r="JHT58" s="661"/>
      <c r="JHU58" s="661"/>
      <c r="JHV58" s="661"/>
      <c r="JHW58" s="661"/>
      <c r="JHX58" s="661"/>
      <c r="JHY58" s="661"/>
      <c r="JHZ58" s="661"/>
      <c r="JIA58" s="661"/>
      <c r="JIB58" s="661"/>
      <c r="JIC58" s="661"/>
      <c r="JID58" s="661"/>
      <c r="JIE58" s="661"/>
      <c r="JIF58" s="661"/>
      <c r="JIG58" s="661"/>
      <c r="JIH58" s="661"/>
      <c r="JII58" s="661"/>
      <c r="JIJ58" s="661"/>
      <c r="JIK58" s="661"/>
      <c r="JIL58" s="661"/>
      <c r="JIM58" s="661"/>
      <c r="JIN58" s="661"/>
      <c r="JIO58" s="661"/>
      <c r="JIP58" s="661"/>
      <c r="JIQ58" s="661"/>
      <c r="JIR58" s="661"/>
      <c r="JIS58" s="661"/>
      <c r="JIT58" s="661"/>
      <c r="JIU58" s="661"/>
      <c r="JIV58" s="661"/>
      <c r="JIW58" s="661"/>
      <c r="JIX58" s="661"/>
      <c r="JIY58" s="661"/>
      <c r="JIZ58" s="661"/>
      <c r="JJA58" s="661"/>
      <c r="JJB58" s="661"/>
      <c r="JJC58" s="661"/>
      <c r="JJD58" s="661"/>
      <c r="JJE58" s="661"/>
      <c r="JJF58" s="661"/>
      <c r="JJG58" s="661"/>
      <c r="JJH58" s="661"/>
      <c r="JJI58" s="661"/>
      <c r="JJJ58" s="661"/>
      <c r="JJK58" s="661"/>
      <c r="JJL58" s="661"/>
      <c r="JJM58" s="661"/>
      <c r="JJN58" s="661"/>
      <c r="JJO58" s="661"/>
      <c r="JJP58" s="661"/>
      <c r="JJQ58" s="661"/>
      <c r="JJR58" s="661"/>
      <c r="JJS58" s="661"/>
      <c r="JJT58" s="661"/>
      <c r="JJU58" s="661"/>
      <c r="JJV58" s="661"/>
      <c r="JJW58" s="661"/>
      <c r="JJX58" s="661"/>
      <c r="JJY58" s="661"/>
      <c r="JJZ58" s="661"/>
      <c r="JKA58" s="661"/>
      <c r="JKB58" s="661"/>
      <c r="JKC58" s="661"/>
      <c r="JKD58" s="661"/>
      <c r="JKE58" s="661"/>
      <c r="JKF58" s="661"/>
      <c r="JKG58" s="661"/>
      <c r="JKH58" s="661"/>
      <c r="JKI58" s="661"/>
      <c r="JKJ58" s="661"/>
      <c r="JKK58" s="661"/>
      <c r="JKL58" s="661"/>
      <c r="JKM58" s="661"/>
      <c r="JKN58" s="661"/>
      <c r="JKO58" s="661"/>
      <c r="JKP58" s="661"/>
      <c r="JKQ58" s="661"/>
      <c r="JKR58" s="661"/>
      <c r="JKS58" s="661"/>
      <c r="JKT58" s="661"/>
      <c r="JKU58" s="661"/>
      <c r="JKV58" s="661"/>
      <c r="JKW58" s="661"/>
      <c r="JKX58" s="661"/>
      <c r="JKY58" s="661"/>
      <c r="JKZ58" s="661"/>
      <c r="JLA58" s="661"/>
      <c r="JLB58" s="661"/>
      <c r="JLC58" s="661"/>
      <c r="JLD58" s="661"/>
      <c r="JLE58" s="661"/>
      <c r="JLF58" s="661"/>
      <c r="JLG58" s="661"/>
      <c r="JLH58" s="661"/>
      <c r="JLI58" s="661"/>
      <c r="JLJ58" s="661"/>
      <c r="JLK58" s="661"/>
      <c r="JLL58" s="661"/>
      <c r="JLM58" s="661"/>
      <c r="JLN58" s="661"/>
      <c r="JLO58" s="661"/>
      <c r="JLP58" s="661"/>
      <c r="JLQ58" s="661"/>
      <c r="JLR58" s="661"/>
      <c r="JLS58" s="661"/>
      <c r="JLT58" s="661"/>
      <c r="JLU58" s="661"/>
      <c r="JLV58" s="661"/>
      <c r="JLW58" s="661"/>
      <c r="JLX58" s="661"/>
      <c r="JLY58" s="661"/>
      <c r="JLZ58" s="661"/>
      <c r="JMA58" s="661"/>
      <c r="JMB58" s="661"/>
      <c r="JMC58" s="661"/>
      <c r="JMD58" s="661"/>
      <c r="JME58" s="661"/>
      <c r="JMF58" s="661"/>
      <c r="JMG58" s="661"/>
      <c r="JMH58" s="661"/>
      <c r="JMI58" s="661"/>
      <c r="JMJ58" s="661"/>
      <c r="JMK58" s="661"/>
      <c r="JML58" s="661"/>
      <c r="JMM58" s="661"/>
      <c r="JMN58" s="661"/>
      <c r="JMO58" s="661"/>
      <c r="JMP58" s="661"/>
      <c r="JMQ58" s="661"/>
      <c r="JMR58" s="661"/>
      <c r="JMS58" s="661"/>
      <c r="JMT58" s="661"/>
      <c r="JMU58" s="661"/>
      <c r="JMV58" s="661"/>
      <c r="JMW58" s="661"/>
      <c r="JMX58" s="661"/>
      <c r="JMY58" s="661"/>
      <c r="JMZ58" s="661"/>
      <c r="JNA58" s="661"/>
      <c r="JNB58" s="661"/>
      <c r="JNC58" s="661"/>
      <c r="JND58" s="661"/>
      <c r="JNE58" s="661"/>
      <c r="JNF58" s="661"/>
      <c r="JNG58" s="661"/>
      <c r="JNH58" s="661"/>
      <c r="JNI58" s="661"/>
      <c r="JNJ58" s="661"/>
      <c r="JNK58" s="661"/>
      <c r="JNL58" s="661"/>
      <c r="JNM58" s="661"/>
      <c r="JNN58" s="661"/>
      <c r="JNO58" s="661"/>
      <c r="JNP58" s="661"/>
      <c r="JNQ58" s="661"/>
      <c r="JNR58" s="661"/>
      <c r="JNS58" s="661"/>
      <c r="JNT58" s="661"/>
      <c r="JNU58" s="661"/>
      <c r="JNV58" s="661"/>
      <c r="JNW58" s="661"/>
      <c r="JNX58" s="661"/>
      <c r="JNY58" s="661"/>
      <c r="JNZ58" s="661"/>
      <c r="JOA58" s="661"/>
      <c r="JOB58" s="661"/>
      <c r="JOC58" s="661"/>
      <c r="JOD58" s="661"/>
      <c r="JOE58" s="661"/>
      <c r="JOF58" s="661"/>
      <c r="JOG58" s="661"/>
      <c r="JOH58" s="661"/>
      <c r="JOI58" s="661"/>
      <c r="JOJ58" s="661"/>
      <c r="JOK58" s="661"/>
      <c r="JOL58" s="661"/>
      <c r="JOM58" s="661"/>
      <c r="JON58" s="661"/>
      <c r="JOO58" s="661"/>
      <c r="JOP58" s="661"/>
      <c r="JOQ58" s="661"/>
      <c r="JOR58" s="661"/>
      <c r="JOS58" s="661"/>
      <c r="JOT58" s="661"/>
      <c r="JOU58" s="661"/>
      <c r="JOV58" s="661"/>
      <c r="JOW58" s="661"/>
      <c r="JOX58" s="661"/>
      <c r="JOY58" s="661"/>
      <c r="JOZ58" s="661"/>
      <c r="JPA58" s="661"/>
      <c r="JPB58" s="661"/>
      <c r="JPC58" s="661"/>
      <c r="JPD58" s="661"/>
      <c r="JPE58" s="661"/>
      <c r="JPF58" s="661"/>
      <c r="JPG58" s="661"/>
      <c r="JPH58" s="661"/>
      <c r="JPI58" s="661"/>
      <c r="JPJ58" s="661"/>
      <c r="JPK58" s="661"/>
      <c r="JPL58" s="661"/>
      <c r="JPM58" s="661"/>
      <c r="JPN58" s="661"/>
      <c r="JPO58" s="661"/>
      <c r="JPP58" s="661"/>
      <c r="JPQ58" s="661"/>
      <c r="JPR58" s="661"/>
      <c r="JPS58" s="661"/>
      <c r="JPT58" s="661"/>
      <c r="JPU58" s="661"/>
      <c r="JPV58" s="661"/>
      <c r="JPW58" s="661"/>
      <c r="JPX58" s="661"/>
      <c r="JPY58" s="661"/>
      <c r="JPZ58" s="661"/>
      <c r="JQA58" s="661"/>
      <c r="JQB58" s="661"/>
      <c r="JQC58" s="661"/>
      <c r="JQD58" s="661"/>
      <c r="JQE58" s="661"/>
      <c r="JQF58" s="661"/>
      <c r="JQG58" s="661"/>
      <c r="JQH58" s="661"/>
      <c r="JQI58" s="661"/>
      <c r="JQJ58" s="661"/>
      <c r="JQK58" s="661"/>
      <c r="JQL58" s="661"/>
      <c r="JQM58" s="661"/>
      <c r="JQN58" s="661"/>
      <c r="JQO58" s="661"/>
      <c r="JQP58" s="661"/>
      <c r="JQQ58" s="661"/>
      <c r="JQR58" s="661"/>
      <c r="JQS58" s="661"/>
      <c r="JQT58" s="661"/>
      <c r="JQU58" s="661"/>
      <c r="JQV58" s="661"/>
      <c r="JQW58" s="661"/>
      <c r="JQX58" s="661"/>
      <c r="JQY58" s="661"/>
      <c r="JQZ58" s="661"/>
      <c r="JRA58" s="661"/>
      <c r="JRB58" s="661"/>
      <c r="JRC58" s="661"/>
      <c r="JRD58" s="661"/>
      <c r="JRE58" s="661"/>
      <c r="JRF58" s="661"/>
      <c r="JRG58" s="661"/>
      <c r="JRH58" s="661"/>
      <c r="JRI58" s="661"/>
      <c r="JRJ58" s="661"/>
      <c r="JRK58" s="661"/>
      <c r="JRL58" s="661"/>
      <c r="JRM58" s="661"/>
      <c r="JRN58" s="661"/>
      <c r="JRO58" s="661"/>
      <c r="JRP58" s="661"/>
      <c r="JRQ58" s="661"/>
      <c r="JRR58" s="661"/>
      <c r="JRS58" s="661"/>
      <c r="JRT58" s="661"/>
      <c r="JRU58" s="661"/>
      <c r="JRV58" s="661"/>
      <c r="JRW58" s="661"/>
      <c r="JRX58" s="661"/>
      <c r="JRY58" s="661"/>
      <c r="JRZ58" s="661"/>
      <c r="JSA58" s="661"/>
      <c r="JSB58" s="661"/>
      <c r="JSC58" s="661"/>
      <c r="JSD58" s="661"/>
      <c r="JSE58" s="661"/>
      <c r="JSF58" s="661"/>
      <c r="JSG58" s="661"/>
      <c r="JSH58" s="661"/>
      <c r="JSI58" s="661"/>
      <c r="JSJ58" s="661"/>
      <c r="JSK58" s="661"/>
      <c r="JSL58" s="661"/>
      <c r="JSM58" s="661"/>
      <c r="JSN58" s="661"/>
      <c r="JSO58" s="661"/>
      <c r="JSP58" s="661"/>
      <c r="JSQ58" s="661"/>
      <c r="JSR58" s="661"/>
      <c r="JSS58" s="661"/>
      <c r="JST58" s="661"/>
      <c r="JSU58" s="661"/>
      <c r="JSV58" s="661"/>
      <c r="JSW58" s="661"/>
      <c r="JSX58" s="661"/>
      <c r="JSY58" s="661"/>
      <c r="JSZ58" s="661"/>
      <c r="JTA58" s="661"/>
      <c r="JTB58" s="661"/>
      <c r="JTC58" s="661"/>
      <c r="JTD58" s="661"/>
      <c r="JTE58" s="661"/>
      <c r="JTF58" s="661"/>
      <c r="JTG58" s="661"/>
      <c r="JTH58" s="661"/>
      <c r="JTI58" s="661"/>
      <c r="JTJ58" s="661"/>
      <c r="JTK58" s="661"/>
      <c r="JTL58" s="661"/>
      <c r="JTM58" s="661"/>
      <c r="JTN58" s="661"/>
      <c r="JTO58" s="661"/>
      <c r="JTP58" s="661"/>
      <c r="JTQ58" s="661"/>
      <c r="JTR58" s="661"/>
      <c r="JTS58" s="661"/>
      <c r="JTT58" s="661"/>
      <c r="JTU58" s="661"/>
      <c r="JTV58" s="661"/>
      <c r="JTW58" s="661"/>
      <c r="JTX58" s="661"/>
      <c r="JTY58" s="661"/>
      <c r="JTZ58" s="661"/>
      <c r="JUA58" s="661"/>
      <c r="JUB58" s="661"/>
      <c r="JUC58" s="661"/>
      <c r="JUD58" s="661"/>
      <c r="JUE58" s="661"/>
      <c r="JUF58" s="661"/>
      <c r="JUG58" s="661"/>
      <c r="JUH58" s="661"/>
      <c r="JUI58" s="661"/>
      <c r="JUJ58" s="661"/>
      <c r="JUK58" s="661"/>
      <c r="JUL58" s="661"/>
      <c r="JUM58" s="661"/>
      <c r="JUN58" s="661"/>
      <c r="JUO58" s="661"/>
      <c r="JUP58" s="661"/>
      <c r="JUQ58" s="661"/>
      <c r="JUR58" s="661"/>
      <c r="JUS58" s="661"/>
      <c r="JUT58" s="661"/>
      <c r="JUU58" s="661"/>
      <c r="JUV58" s="661"/>
      <c r="JUW58" s="661"/>
      <c r="JUX58" s="661"/>
      <c r="JUY58" s="661"/>
      <c r="JUZ58" s="661"/>
      <c r="JVA58" s="661"/>
      <c r="JVB58" s="661"/>
      <c r="JVC58" s="661"/>
      <c r="JVD58" s="661"/>
      <c r="JVE58" s="661"/>
      <c r="JVF58" s="661"/>
      <c r="JVG58" s="661"/>
      <c r="JVH58" s="661"/>
      <c r="JVI58" s="661"/>
      <c r="JVJ58" s="661"/>
      <c r="JVK58" s="661"/>
      <c r="JVL58" s="661"/>
      <c r="JVM58" s="661"/>
      <c r="JVN58" s="661"/>
      <c r="JVO58" s="661"/>
      <c r="JVP58" s="661"/>
      <c r="JVQ58" s="661"/>
      <c r="JVR58" s="661"/>
      <c r="JVS58" s="661"/>
      <c r="JVT58" s="661"/>
      <c r="JVU58" s="661"/>
      <c r="JVV58" s="661"/>
      <c r="JVW58" s="661"/>
      <c r="JVX58" s="661"/>
      <c r="JVY58" s="661"/>
      <c r="JVZ58" s="661"/>
      <c r="JWA58" s="661"/>
      <c r="JWB58" s="661"/>
      <c r="JWC58" s="661"/>
      <c r="JWD58" s="661"/>
      <c r="JWE58" s="661"/>
      <c r="JWF58" s="661"/>
      <c r="JWG58" s="661"/>
      <c r="JWH58" s="661"/>
      <c r="JWI58" s="661"/>
      <c r="JWJ58" s="661"/>
      <c r="JWK58" s="661"/>
      <c r="JWL58" s="661"/>
      <c r="JWM58" s="661"/>
      <c r="JWN58" s="661"/>
      <c r="JWO58" s="661"/>
      <c r="JWP58" s="661"/>
      <c r="JWQ58" s="661"/>
      <c r="JWR58" s="661"/>
      <c r="JWS58" s="661"/>
      <c r="JWT58" s="661"/>
      <c r="JWU58" s="661"/>
      <c r="JWV58" s="661"/>
      <c r="JWW58" s="661"/>
      <c r="JWX58" s="661"/>
      <c r="JWY58" s="661"/>
      <c r="JWZ58" s="661"/>
      <c r="JXA58" s="661"/>
      <c r="JXB58" s="661"/>
      <c r="JXC58" s="661"/>
      <c r="JXD58" s="661"/>
      <c r="JXE58" s="661"/>
      <c r="JXF58" s="661"/>
      <c r="JXG58" s="661"/>
      <c r="JXH58" s="661"/>
      <c r="JXI58" s="661"/>
      <c r="JXJ58" s="661"/>
      <c r="JXK58" s="661"/>
      <c r="JXL58" s="661"/>
      <c r="JXM58" s="661"/>
      <c r="JXN58" s="661"/>
      <c r="JXO58" s="661"/>
      <c r="JXP58" s="661"/>
      <c r="JXQ58" s="661"/>
      <c r="JXR58" s="661"/>
      <c r="JXS58" s="661"/>
      <c r="JXT58" s="661"/>
      <c r="JXU58" s="661"/>
      <c r="JXV58" s="661"/>
      <c r="JXW58" s="661"/>
      <c r="JXX58" s="661"/>
      <c r="JXY58" s="661"/>
      <c r="JXZ58" s="661"/>
      <c r="JYA58" s="661"/>
      <c r="JYB58" s="661"/>
      <c r="JYC58" s="661"/>
      <c r="JYD58" s="661"/>
      <c r="JYE58" s="661"/>
      <c r="JYF58" s="661"/>
      <c r="JYG58" s="661"/>
      <c r="JYH58" s="661"/>
      <c r="JYI58" s="661"/>
      <c r="JYJ58" s="661"/>
      <c r="JYK58" s="661"/>
      <c r="JYL58" s="661"/>
      <c r="JYM58" s="661"/>
      <c r="JYN58" s="661"/>
      <c r="JYO58" s="661"/>
      <c r="JYP58" s="661"/>
      <c r="JYQ58" s="661"/>
      <c r="JYR58" s="661"/>
      <c r="JYS58" s="661"/>
      <c r="JYT58" s="661"/>
      <c r="JYU58" s="661"/>
      <c r="JYV58" s="661"/>
      <c r="JYW58" s="661"/>
      <c r="JYX58" s="661"/>
      <c r="JYY58" s="661"/>
      <c r="JYZ58" s="661"/>
      <c r="JZA58" s="661"/>
      <c r="JZB58" s="661"/>
      <c r="JZC58" s="661"/>
      <c r="JZD58" s="661"/>
      <c r="JZE58" s="661"/>
      <c r="JZF58" s="661"/>
      <c r="JZG58" s="661"/>
      <c r="JZH58" s="661"/>
      <c r="JZI58" s="661"/>
      <c r="JZJ58" s="661"/>
      <c r="JZK58" s="661"/>
      <c r="JZL58" s="661"/>
      <c r="JZM58" s="661"/>
      <c r="JZN58" s="661"/>
      <c r="JZO58" s="661"/>
      <c r="JZP58" s="661"/>
      <c r="JZQ58" s="661"/>
      <c r="JZR58" s="661"/>
      <c r="JZS58" s="661"/>
      <c r="JZT58" s="661"/>
      <c r="JZU58" s="661"/>
      <c r="JZV58" s="661"/>
      <c r="JZW58" s="661"/>
      <c r="JZX58" s="661"/>
      <c r="JZY58" s="661"/>
      <c r="JZZ58" s="661"/>
      <c r="KAA58" s="661"/>
      <c r="KAB58" s="661"/>
      <c r="KAC58" s="661"/>
      <c r="KAD58" s="661"/>
      <c r="KAE58" s="661"/>
      <c r="KAF58" s="661"/>
      <c r="KAG58" s="661"/>
      <c r="KAH58" s="661"/>
      <c r="KAI58" s="661"/>
      <c r="KAJ58" s="661"/>
      <c r="KAK58" s="661"/>
      <c r="KAL58" s="661"/>
      <c r="KAM58" s="661"/>
      <c r="KAN58" s="661"/>
      <c r="KAO58" s="661"/>
      <c r="KAP58" s="661"/>
      <c r="KAQ58" s="661"/>
      <c r="KAR58" s="661"/>
      <c r="KAS58" s="661"/>
      <c r="KAT58" s="661"/>
      <c r="KAU58" s="661"/>
      <c r="KAV58" s="661"/>
      <c r="KAW58" s="661"/>
      <c r="KAX58" s="661"/>
      <c r="KAY58" s="661"/>
      <c r="KAZ58" s="661"/>
      <c r="KBA58" s="661"/>
      <c r="KBB58" s="661"/>
      <c r="KBC58" s="661"/>
      <c r="KBD58" s="661"/>
      <c r="KBE58" s="661"/>
      <c r="KBF58" s="661"/>
      <c r="KBG58" s="661"/>
      <c r="KBH58" s="661"/>
      <c r="KBI58" s="661"/>
      <c r="KBJ58" s="661"/>
      <c r="KBK58" s="661"/>
      <c r="KBL58" s="661"/>
      <c r="KBM58" s="661"/>
      <c r="KBN58" s="661"/>
      <c r="KBO58" s="661"/>
      <c r="KBP58" s="661"/>
      <c r="KBQ58" s="661"/>
      <c r="KBR58" s="661"/>
      <c r="KBS58" s="661"/>
      <c r="KBT58" s="661"/>
      <c r="KBU58" s="661"/>
      <c r="KBV58" s="661"/>
      <c r="KBW58" s="661"/>
      <c r="KBX58" s="661"/>
      <c r="KBY58" s="661"/>
      <c r="KBZ58" s="661"/>
      <c r="KCA58" s="661"/>
      <c r="KCB58" s="661"/>
      <c r="KCC58" s="661"/>
      <c r="KCD58" s="661"/>
      <c r="KCE58" s="661"/>
      <c r="KCF58" s="661"/>
      <c r="KCG58" s="661"/>
      <c r="KCH58" s="661"/>
      <c r="KCI58" s="661"/>
      <c r="KCJ58" s="661"/>
      <c r="KCK58" s="661"/>
      <c r="KCL58" s="661"/>
      <c r="KCM58" s="661"/>
      <c r="KCN58" s="661"/>
      <c r="KCO58" s="661"/>
      <c r="KCP58" s="661"/>
      <c r="KCQ58" s="661"/>
      <c r="KCR58" s="661"/>
      <c r="KCS58" s="661"/>
      <c r="KCT58" s="661"/>
      <c r="KCU58" s="661"/>
      <c r="KCV58" s="661"/>
      <c r="KCW58" s="661"/>
      <c r="KCX58" s="661"/>
      <c r="KCY58" s="661"/>
      <c r="KCZ58" s="661"/>
      <c r="KDA58" s="661"/>
      <c r="KDB58" s="661"/>
      <c r="KDC58" s="661"/>
      <c r="KDD58" s="661"/>
      <c r="KDE58" s="661"/>
      <c r="KDF58" s="661"/>
      <c r="KDG58" s="661"/>
      <c r="KDH58" s="661"/>
      <c r="KDI58" s="661"/>
      <c r="KDJ58" s="661"/>
      <c r="KDK58" s="661"/>
      <c r="KDL58" s="661"/>
      <c r="KDM58" s="661"/>
      <c r="KDN58" s="661"/>
      <c r="KDO58" s="661"/>
      <c r="KDP58" s="661"/>
      <c r="KDQ58" s="661"/>
      <c r="KDR58" s="661"/>
      <c r="KDS58" s="661"/>
      <c r="KDT58" s="661"/>
      <c r="KDU58" s="661"/>
      <c r="KDV58" s="661"/>
      <c r="KDW58" s="661"/>
      <c r="KDX58" s="661"/>
      <c r="KDY58" s="661"/>
      <c r="KDZ58" s="661"/>
      <c r="KEA58" s="661"/>
      <c r="KEB58" s="661"/>
      <c r="KEC58" s="661"/>
      <c r="KED58" s="661"/>
      <c r="KEE58" s="661"/>
      <c r="KEF58" s="661"/>
      <c r="KEG58" s="661"/>
      <c r="KEH58" s="661"/>
      <c r="KEI58" s="661"/>
      <c r="KEJ58" s="661"/>
      <c r="KEK58" s="661"/>
      <c r="KEL58" s="661"/>
      <c r="KEM58" s="661"/>
      <c r="KEN58" s="661"/>
      <c r="KEO58" s="661"/>
      <c r="KEP58" s="661"/>
      <c r="KEQ58" s="661"/>
      <c r="KER58" s="661"/>
      <c r="KES58" s="661"/>
      <c r="KET58" s="661"/>
      <c r="KEU58" s="661"/>
      <c r="KEV58" s="661"/>
      <c r="KEW58" s="661"/>
      <c r="KEX58" s="661"/>
      <c r="KEY58" s="661"/>
      <c r="KEZ58" s="661"/>
      <c r="KFA58" s="661"/>
      <c r="KFB58" s="661"/>
      <c r="KFC58" s="661"/>
      <c r="KFD58" s="661"/>
      <c r="KFE58" s="661"/>
      <c r="KFF58" s="661"/>
      <c r="KFG58" s="661"/>
      <c r="KFH58" s="661"/>
      <c r="KFI58" s="661"/>
      <c r="KFJ58" s="661"/>
      <c r="KFK58" s="661"/>
      <c r="KFL58" s="661"/>
      <c r="KFM58" s="661"/>
      <c r="KFN58" s="661"/>
      <c r="KFO58" s="661"/>
      <c r="KFP58" s="661"/>
      <c r="KFQ58" s="661"/>
      <c r="KFR58" s="661"/>
      <c r="KFS58" s="661"/>
      <c r="KFT58" s="661"/>
      <c r="KFU58" s="661"/>
      <c r="KFV58" s="661"/>
      <c r="KFW58" s="661"/>
      <c r="KFX58" s="661"/>
      <c r="KFY58" s="661"/>
      <c r="KFZ58" s="661"/>
      <c r="KGA58" s="661"/>
      <c r="KGB58" s="661"/>
      <c r="KGC58" s="661"/>
      <c r="KGD58" s="661"/>
      <c r="KGE58" s="661"/>
      <c r="KGF58" s="661"/>
      <c r="KGG58" s="661"/>
      <c r="KGH58" s="661"/>
      <c r="KGI58" s="661"/>
      <c r="KGJ58" s="661"/>
      <c r="KGK58" s="661"/>
      <c r="KGL58" s="661"/>
      <c r="KGM58" s="661"/>
      <c r="KGN58" s="661"/>
      <c r="KGO58" s="661"/>
      <c r="KGP58" s="661"/>
      <c r="KGQ58" s="661"/>
      <c r="KGR58" s="661"/>
      <c r="KGS58" s="661"/>
      <c r="KGT58" s="661"/>
      <c r="KGU58" s="661"/>
      <c r="KGV58" s="661"/>
      <c r="KGW58" s="661"/>
      <c r="KGX58" s="661"/>
      <c r="KGY58" s="661"/>
      <c r="KGZ58" s="661"/>
      <c r="KHA58" s="661"/>
      <c r="KHB58" s="661"/>
      <c r="KHC58" s="661"/>
      <c r="KHD58" s="661"/>
      <c r="KHE58" s="661"/>
      <c r="KHF58" s="661"/>
      <c r="KHG58" s="661"/>
      <c r="KHH58" s="661"/>
      <c r="KHI58" s="661"/>
      <c r="KHJ58" s="661"/>
      <c r="KHK58" s="661"/>
      <c r="KHL58" s="661"/>
      <c r="KHM58" s="661"/>
      <c r="KHN58" s="661"/>
      <c r="KHO58" s="661"/>
      <c r="KHP58" s="661"/>
      <c r="KHQ58" s="661"/>
      <c r="KHR58" s="661"/>
      <c r="KHS58" s="661"/>
      <c r="KHT58" s="661"/>
      <c r="KHU58" s="661"/>
      <c r="KHV58" s="661"/>
      <c r="KHW58" s="661"/>
      <c r="KHX58" s="661"/>
      <c r="KHY58" s="661"/>
      <c r="KHZ58" s="661"/>
      <c r="KIA58" s="661"/>
      <c r="KIB58" s="661"/>
      <c r="KIC58" s="661"/>
      <c r="KID58" s="661"/>
      <c r="KIE58" s="661"/>
      <c r="KIF58" s="661"/>
      <c r="KIG58" s="661"/>
      <c r="KIH58" s="661"/>
      <c r="KII58" s="661"/>
      <c r="KIJ58" s="661"/>
      <c r="KIK58" s="661"/>
      <c r="KIL58" s="661"/>
      <c r="KIM58" s="661"/>
      <c r="KIN58" s="661"/>
      <c r="KIO58" s="661"/>
      <c r="KIP58" s="661"/>
      <c r="KIQ58" s="661"/>
      <c r="KIR58" s="661"/>
      <c r="KIS58" s="661"/>
      <c r="KIT58" s="661"/>
      <c r="KIU58" s="661"/>
      <c r="KIV58" s="661"/>
      <c r="KIW58" s="661"/>
      <c r="KIX58" s="661"/>
      <c r="KIY58" s="661"/>
      <c r="KIZ58" s="661"/>
      <c r="KJA58" s="661"/>
      <c r="KJB58" s="661"/>
      <c r="KJC58" s="661"/>
      <c r="KJD58" s="661"/>
      <c r="KJE58" s="661"/>
      <c r="KJF58" s="661"/>
      <c r="KJG58" s="661"/>
      <c r="KJH58" s="661"/>
      <c r="KJI58" s="661"/>
      <c r="KJJ58" s="661"/>
      <c r="KJK58" s="661"/>
      <c r="KJL58" s="661"/>
      <c r="KJM58" s="661"/>
      <c r="KJN58" s="661"/>
      <c r="KJO58" s="661"/>
      <c r="KJP58" s="661"/>
      <c r="KJQ58" s="661"/>
      <c r="KJR58" s="661"/>
      <c r="KJS58" s="661"/>
      <c r="KJT58" s="661"/>
      <c r="KJU58" s="661"/>
      <c r="KJV58" s="661"/>
      <c r="KJW58" s="661"/>
      <c r="KJX58" s="661"/>
      <c r="KJY58" s="661"/>
      <c r="KJZ58" s="661"/>
      <c r="KKA58" s="661"/>
      <c r="KKB58" s="661"/>
      <c r="KKC58" s="661"/>
      <c r="KKD58" s="661"/>
      <c r="KKE58" s="661"/>
      <c r="KKF58" s="661"/>
      <c r="KKG58" s="661"/>
      <c r="KKH58" s="661"/>
      <c r="KKI58" s="661"/>
      <c r="KKJ58" s="661"/>
      <c r="KKK58" s="661"/>
      <c r="KKL58" s="661"/>
      <c r="KKM58" s="661"/>
      <c r="KKN58" s="661"/>
      <c r="KKO58" s="661"/>
      <c r="KKP58" s="661"/>
      <c r="KKQ58" s="661"/>
      <c r="KKR58" s="661"/>
      <c r="KKS58" s="661"/>
      <c r="KKT58" s="661"/>
      <c r="KKU58" s="661"/>
      <c r="KKV58" s="661"/>
      <c r="KKW58" s="661"/>
      <c r="KKX58" s="661"/>
      <c r="KKY58" s="661"/>
      <c r="KKZ58" s="661"/>
      <c r="KLA58" s="661"/>
      <c r="KLB58" s="661"/>
      <c r="KLC58" s="661"/>
      <c r="KLD58" s="661"/>
      <c r="KLE58" s="661"/>
      <c r="KLF58" s="661"/>
      <c r="KLG58" s="661"/>
      <c r="KLH58" s="661"/>
      <c r="KLI58" s="661"/>
      <c r="KLJ58" s="661"/>
      <c r="KLK58" s="661"/>
      <c r="KLL58" s="661"/>
      <c r="KLM58" s="661"/>
      <c r="KLN58" s="661"/>
      <c r="KLO58" s="661"/>
      <c r="KLP58" s="661"/>
      <c r="KLQ58" s="661"/>
      <c r="KLR58" s="661"/>
      <c r="KLS58" s="661"/>
      <c r="KLT58" s="661"/>
      <c r="KLU58" s="661"/>
      <c r="KLV58" s="661"/>
      <c r="KLW58" s="661"/>
      <c r="KLX58" s="661"/>
      <c r="KLY58" s="661"/>
      <c r="KLZ58" s="661"/>
      <c r="KMA58" s="661"/>
      <c r="KMB58" s="661"/>
      <c r="KMC58" s="661"/>
      <c r="KMD58" s="661"/>
      <c r="KME58" s="661"/>
      <c r="KMF58" s="661"/>
      <c r="KMG58" s="661"/>
      <c r="KMH58" s="661"/>
      <c r="KMI58" s="661"/>
      <c r="KMJ58" s="661"/>
      <c r="KMK58" s="661"/>
      <c r="KML58" s="661"/>
      <c r="KMM58" s="661"/>
      <c r="KMN58" s="661"/>
      <c r="KMO58" s="661"/>
      <c r="KMP58" s="661"/>
      <c r="KMQ58" s="661"/>
      <c r="KMR58" s="661"/>
      <c r="KMS58" s="661"/>
      <c r="KMT58" s="661"/>
      <c r="KMU58" s="661"/>
      <c r="KMV58" s="661"/>
      <c r="KMW58" s="661"/>
      <c r="KMX58" s="661"/>
      <c r="KMY58" s="661"/>
      <c r="KMZ58" s="661"/>
      <c r="KNA58" s="661"/>
      <c r="KNB58" s="661"/>
      <c r="KNC58" s="661"/>
      <c r="KND58" s="661"/>
      <c r="KNE58" s="661"/>
      <c r="KNF58" s="661"/>
      <c r="KNG58" s="661"/>
      <c r="KNH58" s="661"/>
      <c r="KNI58" s="661"/>
      <c r="KNJ58" s="661"/>
      <c r="KNK58" s="661"/>
      <c r="KNL58" s="661"/>
      <c r="KNM58" s="661"/>
      <c r="KNN58" s="661"/>
      <c r="KNO58" s="661"/>
      <c r="KNP58" s="661"/>
      <c r="KNQ58" s="661"/>
      <c r="KNR58" s="661"/>
      <c r="KNS58" s="661"/>
      <c r="KNT58" s="661"/>
      <c r="KNU58" s="661"/>
      <c r="KNV58" s="661"/>
      <c r="KNW58" s="661"/>
      <c r="KNX58" s="661"/>
      <c r="KNY58" s="661"/>
      <c r="KNZ58" s="661"/>
      <c r="KOA58" s="661"/>
      <c r="KOB58" s="661"/>
      <c r="KOC58" s="661"/>
      <c r="KOD58" s="661"/>
      <c r="KOE58" s="661"/>
      <c r="KOF58" s="661"/>
      <c r="KOG58" s="661"/>
      <c r="KOH58" s="661"/>
      <c r="KOI58" s="661"/>
      <c r="KOJ58" s="661"/>
      <c r="KOK58" s="661"/>
      <c r="KOL58" s="661"/>
      <c r="KOM58" s="661"/>
      <c r="KON58" s="661"/>
      <c r="KOO58" s="661"/>
      <c r="KOP58" s="661"/>
      <c r="KOQ58" s="661"/>
      <c r="KOR58" s="661"/>
      <c r="KOS58" s="661"/>
      <c r="KOT58" s="661"/>
      <c r="KOU58" s="661"/>
      <c r="KOV58" s="661"/>
      <c r="KOW58" s="661"/>
      <c r="KOX58" s="661"/>
      <c r="KOY58" s="661"/>
      <c r="KOZ58" s="661"/>
      <c r="KPA58" s="661"/>
      <c r="KPB58" s="661"/>
      <c r="KPC58" s="661"/>
      <c r="KPD58" s="661"/>
      <c r="KPE58" s="661"/>
      <c r="KPF58" s="661"/>
      <c r="KPG58" s="661"/>
      <c r="KPH58" s="661"/>
      <c r="KPI58" s="661"/>
      <c r="KPJ58" s="661"/>
      <c r="KPK58" s="661"/>
      <c r="KPL58" s="661"/>
      <c r="KPM58" s="661"/>
      <c r="KPN58" s="661"/>
      <c r="KPO58" s="661"/>
      <c r="KPP58" s="661"/>
      <c r="KPQ58" s="661"/>
      <c r="KPR58" s="661"/>
      <c r="KPS58" s="661"/>
      <c r="KPT58" s="661"/>
      <c r="KPU58" s="661"/>
      <c r="KPV58" s="661"/>
      <c r="KPW58" s="661"/>
      <c r="KPX58" s="661"/>
      <c r="KPY58" s="661"/>
      <c r="KPZ58" s="661"/>
      <c r="KQA58" s="661"/>
      <c r="KQB58" s="661"/>
      <c r="KQC58" s="661"/>
      <c r="KQD58" s="661"/>
      <c r="KQE58" s="661"/>
      <c r="KQF58" s="661"/>
      <c r="KQG58" s="661"/>
      <c r="KQH58" s="661"/>
      <c r="KQI58" s="661"/>
      <c r="KQJ58" s="661"/>
      <c r="KQK58" s="661"/>
      <c r="KQL58" s="661"/>
      <c r="KQM58" s="661"/>
      <c r="KQN58" s="661"/>
      <c r="KQO58" s="661"/>
      <c r="KQP58" s="661"/>
      <c r="KQQ58" s="661"/>
      <c r="KQR58" s="661"/>
      <c r="KQS58" s="661"/>
      <c r="KQT58" s="661"/>
      <c r="KQU58" s="661"/>
      <c r="KQV58" s="661"/>
      <c r="KQW58" s="661"/>
      <c r="KQX58" s="661"/>
      <c r="KQY58" s="661"/>
      <c r="KQZ58" s="661"/>
      <c r="KRA58" s="661"/>
      <c r="KRB58" s="661"/>
      <c r="KRC58" s="661"/>
      <c r="KRD58" s="661"/>
      <c r="KRE58" s="661"/>
      <c r="KRF58" s="661"/>
      <c r="KRG58" s="661"/>
      <c r="KRH58" s="661"/>
      <c r="KRI58" s="661"/>
      <c r="KRJ58" s="661"/>
      <c r="KRK58" s="661"/>
      <c r="KRL58" s="661"/>
      <c r="KRM58" s="661"/>
      <c r="KRN58" s="661"/>
      <c r="KRO58" s="661"/>
      <c r="KRP58" s="661"/>
      <c r="KRQ58" s="661"/>
      <c r="KRR58" s="661"/>
      <c r="KRS58" s="661"/>
      <c r="KRT58" s="661"/>
      <c r="KRU58" s="661"/>
      <c r="KRV58" s="661"/>
      <c r="KRW58" s="661"/>
      <c r="KRX58" s="661"/>
      <c r="KRY58" s="661"/>
      <c r="KRZ58" s="661"/>
      <c r="KSA58" s="661"/>
      <c r="KSB58" s="661"/>
      <c r="KSC58" s="661"/>
      <c r="KSD58" s="661"/>
      <c r="KSE58" s="661"/>
      <c r="KSF58" s="661"/>
      <c r="KSG58" s="661"/>
      <c r="KSH58" s="661"/>
      <c r="KSI58" s="661"/>
      <c r="KSJ58" s="661"/>
      <c r="KSK58" s="661"/>
      <c r="KSL58" s="661"/>
      <c r="KSM58" s="661"/>
      <c r="KSN58" s="661"/>
      <c r="KSO58" s="661"/>
      <c r="KSP58" s="661"/>
      <c r="KSQ58" s="661"/>
      <c r="KSR58" s="661"/>
      <c r="KSS58" s="661"/>
      <c r="KST58" s="661"/>
      <c r="KSU58" s="661"/>
      <c r="KSV58" s="661"/>
      <c r="KSW58" s="661"/>
      <c r="KSX58" s="661"/>
      <c r="KSY58" s="661"/>
      <c r="KSZ58" s="661"/>
      <c r="KTA58" s="661"/>
      <c r="KTB58" s="661"/>
      <c r="KTC58" s="661"/>
      <c r="KTD58" s="661"/>
      <c r="KTE58" s="661"/>
      <c r="KTF58" s="661"/>
      <c r="KTG58" s="661"/>
      <c r="KTH58" s="661"/>
      <c r="KTI58" s="661"/>
      <c r="KTJ58" s="661"/>
      <c r="KTK58" s="661"/>
      <c r="KTL58" s="661"/>
      <c r="KTM58" s="661"/>
      <c r="KTN58" s="661"/>
      <c r="KTO58" s="661"/>
      <c r="KTP58" s="661"/>
      <c r="KTQ58" s="661"/>
      <c r="KTR58" s="661"/>
      <c r="KTS58" s="661"/>
      <c r="KTT58" s="661"/>
      <c r="KTU58" s="661"/>
      <c r="KTV58" s="661"/>
      <c r="KTW58" s="661"/>
      <c r="KTX58" s="661"/>
      <c r="KTY58" s="661"/>
      <c r="KTZ58" s="661"/>
      <c r="KUA58" s="661"/>
      <c r="KUB58" s="661"/>
      <c r="KUC58" s="661"/>
      <c r="KUD58" s="661"/>
      <c r="KUE58" s="661"/>
      <c r="KUF58" s="661"/>
      <c r="KUG58" s="661"/>
      <c r="KUH58" s="661"/>
      <c r="KUI58" s="661"/>
      <c r="KUJ58" s="661"/>
      <c r="KUK58" s="661"/>
      <c r="KUL58" s="661"/>
      <c r="KUM58" s="661"/>
      <c r="KUN58" s="661"/>
      <c r="KUO58" s="661"/>
      <c r="KUP58" s="661"/>
      <c r="KUQ58" s="661"/>
      <c r="KUR58" s="661"/>
      <c r="KUS58" s="661"/>
      <c r="KUT58" s="661"/>
      <c r="KUU58" s="661"/>
      <c r="KUV58" s="661"/>
      <c r="KUW58" s="661"/>
      <c r="KUX58" s="661"/>
      <c r="KUY58" s="661"/>
      <c r="KUZ58" s="661"/>
      <c r="KVA58" s="661"/>
      <c r="KVB58" s="661"/>
      <c r="KVC58" s="661"/>
      <c r="KVD58" s="661"/>
      <c r="KVE58" s="661"/>
      <c r="KVF58" s="661"/>
      <c r="KVG58" s="661"/>
      <c r="KVH58" s="661"/>
      <c r="KVI58" s="661"/>
      <c r="KVJ58" s="661"/>
      <c r="KVK58" s="661"/>
      <c r="KVL58" s="661"/>
      <c r="KVM58" s="661"/>
      <c r="KVN58" s="661"/>
      <c r="KVO58" s="661"/>
      <c r="KVP58" s="661"/>
      <c r="KVQ58" s="661"/>
      <c r="KVR58" s="661"/>
      <c r="KVS58" s="661"/>
      <c r="KVT58" s="661"/>
      <c r="KVU58" s="661"/>
      <c r="KVV58" s="661"/>
      <c r="KVW58" s="661"/>
      <c r="KVX58" s="661"/>
      <c r="KVY58" s="661"/>
      <c r="KVZ58" s="661"/>
      <c r="KWA58" s="661"/>
      <c r="KWB58" s="661"/>
      <c r="KWC58" s="661"/>
      <c r="KWD58" s="661"/>
      <c r="KWE58" s="661"/>
      <c r="KWF58" s="661"/>
      <c r="KWG58" s="661"/>
      <c r="KWH58" s="661"/>
      <c r="KWI58" s="661"/>
      <c r="KWJ58" s="661"/>
      <c r="KWK58" s="661"/>
      <c r="KWL58" s="661"/>
      <c r="KWM58" s="661"/>
      <c r="KWN58" s="661"/>
      <c r="KWO58" s="661"/>
      <c r="KWP58" s="661"/>
      <c r="KWQ58" s="661"/>
      <c r="KWR58" s="661"/>
      <c r="KWS58" s="661"/>
      <c r="KWT58" s="661"/>
      <c r="KWU58" s="661"/>
      <c r="KWV58" s="661"/>
      <c r="KWW58" s="661"/>
      <c r="KWX58" s="661"/>
      <c r="KWY58" s="661"/>
      <c r="KWZ58" s="661"/>
      <c r="KXA58" s="661"/>
      <c r="KXB58" s="661"/>
      <c r="KXC58" s="661"/>
      <c r="KXD58" s="661"/>
      <c r="KXE58" s="661"/>
      <c r="KXF58" s="661"/>
      <c r="KXG58" s="661"/>
      <c r="KXH58" s="661"/>
      <c r="KXI58" s="661"/>
      <c r="KXJ58" s="661"/>
      <c r="KXK58" s="661"/>
      <c r="KXL58" s="661"/>
      <c r="KXM58" s="661"/>
      <c r="KXN58" s="661"/>
      <c r="KXO58" s="661"/>
      <c r="KXP58" s="661"/>
      <c r="KXQ58" s="661"/>
      <c r="KXR58" s="661"/>
      <c r="KXS58" s="661"/>
      <c r="KXT58" s="661"/>
      <c r="KXU58" s="661"/>
      <c r="KXV58" s="661"/>
      <c r="KXW58" s="661"/>
      <c r="KXX58" s="661"/>
      <c r="KXY58" s="661"/>
      <c r="KXZ58" s="661"/>
      <c r="KYA58" s="661"/>
      <c r="KYB58" s="661"/>
      <c r="KYC58" s="661"/>
      <c r="KYD58" s="661"/>
      <c r="KYE58" s="661"/>
      <c r="KYF58" s="661"/>
      <c r="KYG58" s="661"/>
      <c r="KYH58" s="661"/>
      <c r="KYI58" s="661"/>
      <c r="KYJ58" s="661"/>
      <c r="KYK58" s="661"/>
      <c r="KYL58" s="661"/>
      <c r="KYM58" s="661"/>
      <c r="KYN58" s="661"/>
      <c r="KYO58" s="661"/>
      <c r="KYP58" s="661"/>
      <c r="KYQ58" s="661"/>
      <c r="KYR58" s="661"/>
      <c r="KYS58" s="661"/>
      <c r="KYT58" s="661"/>
      <c r="KYU58" s="661"/>
      <c r="KYV58" s="661"/>
      <c r="KYW58" s="661"/>
      <c r="KYX58" s="661"/>
      <c r="KYY58" s="661"/>
      <c r="KYZ58" s="661"/>
      <c r="KZA58" s="661"/>
      <c r="KZB58" s="661"/>
      <c r="KZC58" s="661"/>
      <c r="KZD58" s="661"/>
      <c r="KZE58" s="661"/>
      <c r="KZF58" s="661"/>
      <c r="KZG58" s="661"/>
      <c r="KZH58" s="661"/>
      <c r="KZI58" s="661"/>
      <c r="KZJ58" s="661"/>
      <c r="KZK58" s="661"/>
      <c r="KZL58" s="661"/>
      <c r="KZM58" s="661"/>
      <c r="KZN58" s="661"/>
      <c r="KZO58" s="661"/>
      <c r="KZP58" s="661"/>
      <c r="KZQ58" s="661"/>
      <c r="KZR58" s="661"/>
      <c r="KZS58" s="661"/>
      <c r="KZT58" s="661"/>
      <c r="KZU58" s="661"/>
      <c r="KZV58" s="661"/>
      <c r="KZW58" s="661"/>
      <c r="KZX58" s="661"/>
      <c r="KZY58" s="661"/>
      <c r="KZZ58" s="661"/>
      <c r="LAA58" s="661"/>
      <c r="LAB58" s="661"/>
      <c r="LAC58" s="661"/>
      <c r="LAD58" s="661"/>
      <c r="LAE58" s="661"/>
      <c r="LAF58" s="661"/>
      <c r="LAG58" s="661"/>
      <c r="LAH58" s="661"/>
      <c r="LAI58" s="661"/>
      <c r="LAJ58" s="661"/>
      <c r="LAK58" s="661"/>
      <c r="LAL58" s="661"/>
      <c r="LAM58" s="661"/>
      <c r="LAN58" s="661"/>
      <c r="LAO58" s="661"/>
      <c r="LAP58" s="661"/>
      <c r="LAQ58" s="661"/>
      <c r="LAR58" s="661"/>
      <c r="LAS58" s="661"/>
      <c r="LAT58" s="661"/>
      <c r="LAU58" s="661"/>
      <c r="LAV58" s="661"/>
      <c r="LAW58" s="661"/>
      <c r="LAX58" s="661"/>
      <c r="LAY58" s="661"/>
      <c r="LAZ58" s="661"/>
      <c r="LBA58" s="661"/>
      <c r="LBB58" s="661"/>
      <c r="LBC58" s="661"/>
      <c r="LBD58" s="661"/>
      <c r="LBE58" s="661"/>
      <c r="LBF58" s="661"/>
      <c r="LBG58" s="661"/>
      <c r="LBH58" s="661"/>
      <c r="LBI58" s="661"/>
      <c r="LBJ58" s="661"/>
      <c r="LBK58" s="661"/>
      <c r="LBL58" s="661"/>
      <c r="LBM58" s="661"/>
      <c r="LBN58" s="661"/>
      <c r="LBO58" s="661"/>
      <c r="LBP58" s="661"/>
      <c r="LBQ58" s="661"/>
      <c r="LBR58" s="661"/>
      <c r="LBS58" s="661"/>
      <c r="LBT58" s="661"/>
      <c r="LBU58" s="661"/>
      <c r="LBV58" s="661"/>
      <c r="LBW58" s="661"/>
      <c r="LBX58" s="661"/>
      <c r="LBY58" s="661"/>
      <c r="LBZ58" s="661"/>
      <c r="LCA58" s="661"/>
      <c r="LCB58" s="661"/>
      <c r="LCC58" s="661"/>
      <c r="LCD58" s="661"/>
      <c r="LCE58" s="661"/>
      <c r="LCF58" s="661"/>
      <c r="LCG58" s="661"/>
      <c r="LCH58" s="661"/>
      <c r="LCI58" s="661"/>
      <c r="LCJ58" s="661"/>
      <c r="LCK58" s="661"/>
      <c r="LCL58" s="661"/>
      <c r="LCM58" s="661"/>
      <c r="LCN58" s="661"/>
      <c r="LCO58" s="661"/>
      <c r="LCP58" s="661"/>
      <c r="LCQ58" s="661"/>
      <c r="LCR58" s="661"/>
      <c r="LCS58" s="661"/>
      <c r="LCT58" s="661"/>
      <c r="LCU58" s="661"/>
      <c r="LCV58" s="661"/>
      <c r="LCW58" s="661"/>
      <c r="LCX58" s="661"/>
      <c r="LCY58" s="661"/>
      <c r="LCZ58" s="661"/>
      <c r="LDA58" s="661"/>
      <c r="LDB58" s="661"/>
      <c r="LDC58" s="661"/>
      <c r="LDD58" s="661"/>
      <c r="LDE58" s="661"/>
      <c r="LDF58" s="661"/>
      <c r="LDG58" s="661"/>
      <c r="LDH58" s="661"/>
      <c r="LDI58" s="661"/>
      <c r="LDJ58" s="661"/>
      <c r="LDK58" s="661"/>
      <c r="LDL58" s="661"/>
      <c r="LDM58" s="661"/>
      <c r="LDN58" s="661"/>
      <c r="LDO58" s="661"/>
      <c r="LDP58" s="661"/>
      <c r="LDQ58" s="661"/>
      <c r="LDR58" s="661"/>
      <c r="LDS58" s="661"/>
      <c r="LDT58" s="661"/>
      <c r="LDU58" s="661"/>
      <c r="LDV58" s="661"/>
      <c r="LDW58" s="661"/>
      <c r="LDX58" s="661"/>
      <c r="LDY58" s="661"/>
      <c r="LDZ58" s="661"/>
      <c r="LEA58" s="661"/>
      <c r="LEB58" s="661"/>
      <c r="LEC58" s="661"/>
      <c r="LED58" s="661"/>
      <c r="LEE58" s="661"/>
      <c r="LEF58" s="661"/>
      <c r="LEG58" s="661"/>
      <c r="LEH58" s="661"/>
      <c r="LEI58" s="661"/>
      <c r="LEJ58" s="661"/>
      <c r="LEK58" s="661"/>
      <c r="LEL58" s="661"/>
      <c r="LEM58" s="661"/>
      <c r="LEN58" s="661"/>
      <c r="LEO58" s="661"/>
      <c r="LEP58" s="661"/>
      <c r="LEQ58" s="661"/>
      <c r="LER58" s="661"/>
      <c r="LES58" s="661"/>
      <c r="LET58" s="661"/>
      <c r="LEU58" s="661"/>
      <c r="LEV58" s="661"/>
      <c r="LEW58" s="661"/>
      <c r="LEX58" s="661"/>
      <c r="LEY58" s="661"/>
      <c r="LEZ58" s="661"/>
      <c r="LFA58" s="661"/>
      <c r="LFB58" s="661"/>
      <c r="LFC58" s="661"/>
      <c r="LFD58" s="661"/>
      <c r="LFE58" s="661"/>
      <c r="LFF58" s="661"/>
      <c r="LFG58" s="661"/>
      <c r="LFH58" s="661"/>
      <c r="LFI58" s="661"/>
      <c r="LFJ58" s="661"/>
      <c r="LFK58" s="661"/>
      <c r="LFL58" s="661"/>
      <c r="LFM58" s="661"/>
      <c r="LFN58" s="661"/>
      <c r="LFO58" s="661"/>
      <c r="LFP58" s="661"/>
      <c r="LFQ58" s="661"/>
      <c r="LFR58" s="661"/>
      <c r="LFS58" s="661"/>
      <c r="LFT58" s="661"/>
      <c r="LFU58" s="661"/>
      <c r="LFV58" s="661"/>
      <c r="LFW58" s="661"/>
      <c r="LFX58" s="661"/>
      <c r="LFY58" s="661"/>
      <c r="LFZ58" s="661"/>
      <c r="LGA58" s="661"/>
      <c r="LGB58" s="661"/>
      <c r="LGC58" s="661"/>
      <c r="LGD58" s="661"/>
      <c r="LGE58" s="661"/>
      <c r="LGF58" s="661"/>
      <c r="LGG58" s="661"/>
      <c r="LGH58" s="661"/>
      <c r="LGI58" s="661"/>
      <c r="LGJ58" s="661"/>
      <c r="LGK58" s="661"/>
      <c r="LGL58" s="661"/>
      <c r="LGM58" s="661"/>
      <c r="LGN58" s="661"/>
      <c r="LGO58" s="661"/>
      <c r="LGP58" s="661"/>
      <c r="LGQ58" s="661"/>
      <c r="LGR58" s="661"/>
      <c r="LGS58" s="661"/>
      <c r="LGT58" s="661"/>
      <c r="LGU58" s="661"/>
      <c r="LGV58" s="661"/>
      <c r="LGW58" s="661"/>
      <c r="LGX58" s="661"/>
      <c r="LGY58" s="661"/>
      <c r="LGZ58" s="661"/>
      <c r="LHA58" s="661"/>
      <c r="LHB58" s="661"/>
      <c r="LHC58" s="661"/>
      <c r="LHD58" s="661"/>
      <c r="LHE58" s="661"/>
      <c r="LHF58" s="661"/>
      <c r="LHG58" s="661"/>
      <c r="LHH58" s="661"/>
      <c r="LHI58" s="661"/>
      <c r="LHJ58" s="661"/>
      <c r="LHK58" s="661"/>
      <c r="LHL58" s="661"/>
      <c r="LHM58" s="661"/>
      <c r="LHN58" s="661"/>
      <c r="LHO58" s="661"/>
      <c r="LHP58" s="661"/>
      <c r="LHQ58" s="661"/>
      <c r="LHR58" s="661"/>
      <c r="LHS58" s="661"/>
      <c r="LHT58" s="661"/>
      <c r="LHU58" s="661"/>
      <c r="LHV58" s="661"/>
      <c r="LHW58" s="661"/>
      <c r="LHX58" s="661"/>
      <c r="LHY58" s="661"/>
      <c r="LHZ58" s="661"/>
      <c r="LIA58" s="661"/>
      <c r="LIB58" s="661"/>
      <c r="LIC58" s="661"/>
      <c r="LID58" s="661"/>
      <c r="LIE58" s="661"/>
      <c r="LIF58" s="661"/>
      <c r="LIG58" s="661"/>
      <c r="LIH58" s="661"/>
      <c r="LII58" s="661"/>
      <c r="LIJ58" s="661"/>
      <c r="LIK58" s="661"/>
      <c r="LIL58" s="661"/>
      <c r="LIM58" s="661"/>
      <c r="LIN58" s="661"/>
      <c r="LIO58" s="661"/>
      <c r="LIP58" s="661"/>
      <c r="LIQ58" s="661"/>
      <c r="LIR58" s="661"/>
      <c r="LIS58" s="661"/>
      <c r="LIT58" s="661"/>
      <c r="LIU58" s="661"/>
      <c r="LIV58" s="661"/>
      <c r="LIW58" s="661"/>
      <c r="LIX58" s="661"/>
      <c r="LIY58" s="661"/>
      <c r="LIZ58" s="661"/>
      <c r="LJA58" s="661"/>
      <c r="LJB58" s="661"/>
      <c r="LJC58" s="661"/>
      <c r="LJD58" s="661"/>
      <c r="LJE58" s="661"/>
      <c r="LJF58" s="661"/>
      <c r="LJG58" s="661"/>
      <c r="LJH58" s="661"/>
      <c r="LJI58" s="661"/>
      <c r="LJJ58" s="661"/>
      <c r="LJK58" s="661"/>
      <c r="LJL58" s="661"/>
      <c r="LJM58" s="661"/>
      <c r="LJN58" s="661"/>
      <c r="LJO58" s="661"/>
      <c r="LJP58" s="661"/>
      <c r="LJQ58" s="661"/>
      <c r="LJR58" s="661"/>
      <c r="LJS58" s="661"/>
      <c r="LJT58" s="661"/>
      <c r="LJU58" s="661"/>
      <c r="LJV58" s="661"/>
      <c r="LJW58" s="661"/>
      <c r="LJX58" s="661"/>
      <c r="LJY58" s="661"/>
      <c r="LJZ58" s="661"/>
      <c r="LKA58" s="661"/>
      <c r="LKB58" s="661"/>
      <c r="LKC58" s="661"/>
      <c r="LKD58" s="661"/>
      <c r="LKE58" s="661"/>
      <c r="LKF58" s="661"/>
      <c r="LKG58" s="661"/>
      <c r="LKH58" s="661"/>
      <c r="LKI58" s="661"/>
      <c r="LKJ58" s="661"/>
      <c r="LKK58" s="661"/>
      <c r="LKL58" s="661"/>
      <c r="LKM58" s="661"/>
      <c r="LKN58" s="661"/>
      <c r="LKO58" s="661"/>
      <c r="LKP58" s="661"/>
      <c r="LKQ58" s="661"/>
      <c r="LKR58" s="661"/>
      <c r="LKS58" s="661"/>
      <c r="LKT58" s="661"/>
      <c r="LKU58" s="661"/>
      <c r="LKV58" s="661"/>
      <c r="LKW58" s="661"/>
      <c r="LKX58" s="661"/>
      <c r="LKY58" s="661"/>
      <c r="LKZ58" s="661"/>
      <c r="LLA58" s="661"/>
      <c r="LLB58" s="661"/>
      <c r="LLC58" s="661"/>
      <c r="LLD58" s="661"/>
      <c r="LLE58" s="661"/>
      <c r="LLF58" s="661"/>
      <c r="LLG58" s="661"/>
      <c r="LLH58" s="661"/>
      <c r="LLI58" s="661"/>
      <c r="LLJ58" s="661"/>
      <c r="LLK58" s="661"/>
      <c r="LLL58" s="661"/>
      <c r="LLM58" s="661"/>
      <c r="LLN58" s="661"/>
      <c r="LLO58" s="661"/>
      <c r="LLP58" s="661"/>
      <c r="LLQ58" s="661"/>
      <c r="LLR58" s="661"/>
      <c r="LLS58" s="661"/>
      <c r="LLT58" s="661"/>
      <c r="LLU58" s="661"/>
      <c r="LLV58" s="661"/>
      <c r="LLW58" s="661"/>
      <c r="LLX58" s="661"/>
      <c r="LLY58" s="661"/>
      <c r="LLZ58" s="661"/>
      <c r="LMA58" s="661"/>
      <c r="LMB58" s="661"/>
      <c r="LMC58" s="661"/>
      <c r="LMD58" s="661"/>
      <c r="LME58" s="661"/>
      <c r="LMF58" s="661"/>
      <c r="LMG58" s="661"/>
      <c r="LMH58" s="661"/>
      <c r="LMI58" s="661"/>
      <c r="LMJ58" s="661"/>
      <c r="LMK58" s="661"/>
      <c r="LML58" s="661"/>
      <c r="LMM58" s="661"/>
      <c r="LMN58" s="661"/>
      <c r="LMO58" s="661"/>
      <c r="LMP58" s="661"/>
      <c r="LMQ58" s="661"/>
      <c r="LMR58" s="661"/>
      <c r="LMS58" s="661"/>
      <c r="LMT58" s="661"/>
      <c r="LMU58" s="661"/>
      <c r="LMV58" s="661"/>
      <c r="LMW58" s="661"/>
      <c r="LMX58" s="661"/>
      <c r="LMY58" s="661"/>
      <c r="LMZ58" s="661"/>
      <c r="LNA58" s="661"/>
      <c r="LNB58" s="661"/>
      <c r="LNC58" s="661"/>
      <c r="LND58" s="661"/>
      <c r="LNE58" s="661"/>
      <c r="LNF58" s="661"/>
      <c r="LNG58" s="661"/>
      <c r="LNH58" s="661"/>
      <c r="LNI58" s="661"/>
      <c r="LNJ58" s="661"/>
      <c r="LNK58" s="661"/>
      <c r="LNL58" s="661"/>
      <c r="LNM58" s="661"/>
      <c r="LNN58" s="661"/>
      <c r="LNO58" s="661"/>
      <c r="LNP58" s="661"/>
      <c r="LNQ58" s="661"/>
      <c r="LNR58" s="661"/>
      <c r="LNS58" s="661"/>
      <c r="LNT58" s="661"/>
      <c r="LNU58" s="661"/>
      <c r="LNV58" s="661"/>
      <c r="LNW58" s="661"/>
      <c r="LNX58" s="661"/>
      <c r="LNY58" s="661"/>
      <c r="LNZ58" s="661"/>
      <c r="LOA58" s="661"/>
      <c r="LOB58" s="661"/>
      <c r="LOC58" s="661"/>
      <c r="LOD58" s="661"/>
      <c r="LOE58" s="661"/>
      <c r="LOF58" s="661"/>
      <c r="LOG58" s="661"/>
      <c r="LOH58" s="661"/>
      <c r="LOI58" s="661"/>
      <c r="LOJ58" s="661"/>
      <c r="LOK58" s="661"/>
      <c r="LOL58" s="661"/>
      <c r="LOM58" s="661"/>
      <c r="LON58" s="661"/>
      <c r="LOO58" s="661"/>
      <c r="LOP58" s="661"/>
      <c r="LOQ58" s="661"/>
      <c r="LOR58" s="661"/>
      <c r="LOS58" s="661"/>
      <c r="LOT58" s="661"/>
      <c r="LOU58" s="661"/>
      <c r="LOV58" s="661"/>
      <c r="LOW58" s="661"/>
      <c r="LOX58" s="661"/>
      <c r="LOY58" s="661"/>
      <c r="LOZ58" s="661"/>
      <c r="LPA58" s="661"/>
      <c r="LPB58" s="661"/>
      <c r="LPC58" s="661"/>
      <c r="LPD58" s="661"/>
      <c r="LPE58" s="661"/>
      <c r="LPF58" s="661"/>
      <c r="LPG58" s="661"/>
      <c r="LPH58" s="661"/>
      <c r="LPI58" s="661"/>
      <c r="LPJ58" s="661"/>
      <c r="LPK58" s="661"/>
      <c r="LPL58" s="661"/>
      <c r="LPM58" s="661"/>
      <c r="LPN58" s="661"/>
      <c r="LPO58" s="661"/>
      <c r="LPP58" s="661"/>
      <c r="LPQ58" s="661"/>
      <c r="LPR58" s="661"/>
      <c r="LPS58" s="661"/>
      <c r="LPT58" s="661"/>
      <c r="LPU58" s="661"/>
      <c r="LPV58" s="661"/>
      <c r="LPW58" s="661"/>
      <c r="LPX58" s="661"/>
      <c r="LPY58" s="661"/>
      <c r="LPZ58" s="661"/>
      <c r="LQA58" s="661"/>
      <c r="LQB58" s="661"/>
      <c r="LQC58" s="661"/>
      <c r="LQD58" s="661"/>
      <c r="LQE58" s="661"/>
      <c r="LQF58" s="661"/>
      <c r="LQG58" s="661"/>
      <c r="LQH58" s="661"/>
      <c r="LQI58" s="661"/>
      <c r="LQJ58" s="661"/>
      <c r="LQK58" s="661"/>
      <c r="LQL58" s="661"/>
      <c r="LQM58" s="661"/>
      <c r="LQN58" s="661"/>
      <c r="LQO58" s="661"/>
      <c r="LQP58" s="661"/>
      <c r="LQQ58" s="661"/>
      <c r="LQR58" s="661"/>
      <c r="LQS58" s="661"/>
      <c r="LQT58" s="661"/>
      <c r="LQU58" s="661"/>
      <c r="LQV58" s="661"/>
      <c r="LQW58" s="661"/>
      <c r="LQX58" s="661"/>
      <c r="LQY58" s="661"/>
      <c r="LQZ58" s="661"/>
      <c r="LRA58" s="661"/>
      <c r="LRB58" s="661"/>
      <c r="LRC58" s="661"/>
      <c r="LRD58" s="661"/>
      <c r="LRE58" s="661"/>
      <c r="LRF58" s="661"/>
      <c r="LRG58" s="661"/>
      <c r="LRH58" s="661"/>
      <c r="LRI58" s="661"/>
      <c r="LRJ58" s="661"/>
      <c r="LRK58" s="661"/>
      <c r="LRL58" s="661"/>
      <c r="LRM58" s="661"/>
      <c r="LRN58" s="661"/>
      <c r="LRO58" s="661"/>
      <c r="LRP58" s="661"/>
      <c r="LRQ58" s="661"/>
      <c r="LRR58" s="661"/>
      <c r="LRS58" s="661"/>
      <c r="LRT58" s="661"/>
      <c r="LRU58" s="661"/>
      <c r="LRV58" s="661"/>
      <c r="LRW58" s="661"/>
      <c r="LRX58" s="661"/>
      <c r="LRY58" s="661"/>
      <c r="LRZ58" s="661"/>
      <c r="LSA58" s="661"/>
      <c r="LSB58" s="661"/>
      <c r="LSC58" s="661"/>
      <c r="LSD58" s="661"/>
      <c r="LSE58" s="661"/>
      <c r="LSF58" s="661"/>
      <c r="LSG58" s="661"/>
      <c r="LSH58" s="661"/>
      <c r="LSI58" s="661"/>
      <c r="LSJ58" s="661"/>
      <c r="LSK58" s="661"/>
      <c r="LSL58" s="661"/>
      <c r="LSM58" s="661"/>
      <c r="LSN58" s="661"/>
      <c r="LSO58" s="661"/>
      <c r="LSP58" s="661"/>
      <c r="LSQ58" s="661"/>
      <c r="LSR58" s="661"/>
      <c r="LSS58" s="661"/>
      <c r="LST58" s="661"/>
      <c r="LSU58" s="661"/>
      <c r="LSV58" s="661"/>
      <c r="LSW58" s="661"/>
      <c r="LSX58" s="661"/>
      <c r="LSY58" s="661"/>
      <c r="LSZ58" s="661"/>
      <c r="LTA58" s="661"/>
      <c r="LTB58" s="661"/>
      <c r="LTC58" s="661"/>
      <c r="LTD58" s="661"/>
      <c r="LTE58" s="661"/>
      <c r="LTF58" s="661"/>
      <c r="LTG58" s="661"/>
      <c r="LTH58" s="661"/>
      <c r="LTI58" s="661"/>
      <c r="LTJ58" s="661"/>
      <c r="LTK58" s="661"/>
      <c r="LTL58" s="661"/>
      <c r="LTM58" s="661"/>
      <c r="LTN58" s="661"/>
      <c r="LTO58" s="661"/>
      <c r="LTP58" s="661"/>
      <c r="LTQ58" s="661"/>
      <c r="LTR58" s="661"/>
      <c r="LTS58" s="661"/>
      <c r="LTT58" s="661"/>
      <c r="LTU58" s="661"/>
      <c r="LTV58" s="661"/>
      <c r="LTW58" s="661"/>
      <c r="LTX58" s="661"/>
      <c r="LTY58" s="661"/>
      <c r="LTZ58" s="661"/>
      <c r="LUA58" s="661"/>
      <c r="LUB58" s="661"/>
      <c r="LUC58" s="661"/>
      <c r="LUD58" s="661"/>
      <c r="LUE58" s="661"/>
      <c r="LUF58" s="661"/>
      <c r="LUG58" s="661"/>
      <c r="LUH58" s="661"/>
      <c r="LUI58" s="661"/>
      <c r="LUJ58" s="661"/>
      <c r="LUK58" s="661"/>
      <c r="LUL58" s="661"/>
      <c r="LUM58" s="661"/>
      <c r="LUN58" s="661"/>
      <c r="LUO58" s="661"/>
      <c r="LUP58" s="661"/>
      <c r="LUQ58" s="661"/>
      <c r="LUR58" s="661"/>
      <c r="LUS58" s="661"/>
      <c r="LUT58" s="661"/>
      <c r="LUU58" s="661"/>
      <c r="LUV58" s="661"/>
      <c r="LUW58" s="661"/>
      <c r="LUX58" s="661"/>
      <c r="LUY58" s="661"/>
      <c r="LUZ58" s="661"/>
      <c r="LVA58" s="661"/>
      <c r="LVB58" s="661"/>
      <c r="LVC58" s="661"/>
      <c r="LVD58" s="661"/>
      <c r="LVE58" s="661"/>
      <c r="LVF58" s="661"/>
      <c r="LVG58" s="661"/>
      <c r="LVH58" s="661"/>
      <c r="LVI58" s="661"/>
      <c r="LVJ58" s="661"/>
      <c r="LVK58" s="661"/>
      <c r="LVL58" s="661"/>
      <c r="LVM58" s="661"/>
      <c r="LVN58" s="661"/>
      <c r="LVO58" s="661"/>
      <c r="LVP58" s="661"/>
      <c r="LVQ58" s="661"/>
      <c r="LVR58" s="661"/>
      <c r="LVS58" s="661"/>
      <c r="LVT58" s="661"/>
      <c r="LVU58" s="661"/>
      <c r="LVV58" s="661"/>
      <c r="LVW58" s="661"/>
      <c r="LVX58" s="661"/>
      <c r="LVY58" s="661"/>
      <c r="LVZ58" s="661"/>
      <c r="LWA58" s="661"/>
      <c r="LWB58" s="661"/>
      <c r="LWC58" s="661"/>
      <c r="LWD58" s="661"/>
      <c r="LWE58" s="661"/>
      <c r="LWF58" s="661"/>
      <c r="LWG58" s="661"/>
      <c r="LWH58" s="661"/>
      <c r="LWI58" s="661"/>
      <c r="LWJ58" s="661"/>
      <c r="LWK58" s="661"/>
      <c r="LWL58" s="661"/>
      <c r="LWM58" s="661"/>
      <c r="LWN58" s="661"/>
      <c r="LWO58" s="661"/>
      <c r="LWP58" s="661"/>
      <c r="LWQ58" s="661"/>
      <c r="LWR58" s="661"/>
      <c r="LWS58" s="661"/>
      <c r="LWT58" s="661"/>
      <c r="LWU58" s="661"/>
      <c r="LWV58" s="661"/>
      <c r="LWW58" s="661"/>
      <c r="LWX58" s="661"/>
      <c r="LWY58" s="661"/>
      <c r="LWZ58" s="661"/>
      <c r="LXA58" s="661"/>
      <c r="LXB58" s="661"/>
      <c r="LXC58" s="661"/>
      <c r="LXD58" s="661"/>
      <c r="LXE58" s="661"/>
      <c r="LXF58" s="661"/>
      <c r="LXG58" s="661"/>
      <c r="LXH58" s="661"/>
      <c r="LXI58" s="661"/>
      <c r="LXJ58" s="661"/>
      <c r="LXK58" s="661"/>
      <c r="LXL58" s="661"/>
      <c r="LXM58" s="661"/>
      <c r="LXN58" s="661"/>
      <c r="LXO58" s="661"/>
      <c r="LXP58" s="661"/>
      <c r="LXQ58" s="661"/>
      <c r="LXR58" s="661"/>
      <c r="LXS58" s="661"/>
      <c r="LXT58" s="661"/>
      <c r="LXU58" s="661"/>
      <c r="LXV58" s="661"/>
      <c r="LXW58" s="661"/>
      <c r="LXX58" s="661"/>
      <c r="LXY58" s="661"/>
      <c r="LXZ58" s="661"/>
      <c r="LYA58" s="661"/>
      <c r="LYB58" s="661"/>
      <c r="LYC58" s="661"/>
      <c r="LYD58" s="661"/>
      <c r="LYE58" s="661"/>
      <c r="LYF58" s="661"/>
      <c r="LYG58" s="661"/>
      <c r="LYH58" s="661"/>
      <c r="LYI58" s="661"/>
      <c r="LYJ58" s="661"/>
      <c r="LYK58" s="661"/>
      <c r="LYL58" s="661"/>
      <c r="LYM58" s="661"/>
      <c r="LYN58" s="661"/>
      <c r="LYO58" s="661"/>
      <c r="LYP58" s="661"/>
      <c r="LYQ58" s="661"/>
      <c r="LYR58" s="661"/>
      <c r="LYS58" s="661"/>
      <c r="LYT58" s="661"/>
      <c r="LYU58" s="661"/>
      <c r="LYV58" s="661"/>
      <c r="LYW58" s="661"/>
      <c r="LYX58" s="661"/>
      <c r="LYY58" s="661"/>
      <c r="LYZ58" s="661"/>
      <c r="LZA58" s="661"/>
      <c r="LZB58" s="661"/>
      <c r="LZC58" s="661"/>
      <c r="LZD58" s="661"/>
      <c r="LZE58" s="661"/>
      <c r="LZF58" s="661"/>
      <c r="LZG58" s="661"/>
      <c r="LZH58" s="661"/>
      <c r="LZI58" s="661"/>
      <c r="LZJ58" s="661"/>
      <c r="LZK58" s="661"/>
      <c r="LZL58" s="661"/>
      <c r="LZM58" s="661"/>
      <c r="LZN58" s="661"/>
      <c r="LZO58" s="661"/>
      <c r="LZP58" s="661"/>
      <c r="LZQ58" s="661"/>
      <c r="LZR58" s="661"/>
      <c r="LZS58" s="661"/>
      <c r="LZT58" s="661"/>
      <c r="LZU58" s="661"/>
      <c r="LZV58" s="661"/>
      <c r="LZW58" s="661"/>
      <c r="LZX58" s="661"/>
      <c r="LZY58" s="661"/>
      <c r="LZZ58" s="661"/>
      <c r="MAA58" s="661"/>
      <c r="MAB58" s="661"/>
      <c r="MAC58" s="661"/>
      <c r="MAD58" s="661"/>
      <c r="MAE58" s="661"/>
      <c r="MAF58" s="661"/>
      <c r="MAG58" s="661"/>
      <c r="MAH58" s="661"/>
      <c r="MAI58" s="661"/>
      <c r="MAJ58" s="661"/>
      <c r="MAK58" s="661"/>
      <c r="MAL58" s="661"/>
      <c r="MAM58" s="661"/>
      <c r="MAN58" s="661"/>
      <c r="MAO58" s="661"/>
      <c r="MAP58" s="661"/>
      <c r="MAQ58" s="661"/>
      <c r="MAR58" s="661"/>
      <c r="MAS58" s="661"/>
      <c r="MAT58" s="661"/>
      <c r="MAU58" s="661"/>
      <c r="MAV58" s="661"/>
      <c r="MAW58" s="661"/>
      <c r="MAX58" s="661"/>
      <c r="MAY58" s="661"/>
      <c r="MAZ58" s="661"/>
      <c r="MBA58" s="661"/>
      <c r="MBB58" s="661"/>
      <c r="MBC58" s="661"/>
      <c r="MBD58" s="661"/>
      <c r="MBE58" s="661"/>
      <c r="MBF58" s="661"/>
      <c r="MBG58" s="661"/>
      <c r="MBH58" s="661"/>
      <c r="MBI58" s="661"/>
      <c r="MBJ58" s="661"/>
      <c r="MBK58" s="661"/>
      <c r="MBL58" s="661"/>
      <c r="MBM58" s="661"/>
      <c r="MBN58" s="661"/>
      <c r="MBO58" s="661"/>
      <c r="MBP58" s="661"/>
      <c r="MBQ58" s="661"/>
      <c r="MBR58" s="661"/>
      <c r="MBS58" s="661"/>
      <c r="MBT58" s="661"/>
      <c r="MBU58" s="661"/>
      <c r="MBV58" s="661"/>
      <c r="MBW58" s="661"/>
      <c r="MBX58" s="661"/>
      <c r="MBY58" s="661"/>
      <c r="MBZ58" s="661"/>
      <c r="MCA58" s="661"/>
      <c r="MCB58" s="661"/>
      <c r="MCC58" s="661"/>
      <c r="MCD58" s="661"/>
      <c r="MCE58" s="661"/>
      <c r="MCF58" s="661"/>
      <c r="MCG58" s="661"/>
      <c r="MCH58" s="661"/>
      <c r="MCI58" s="661"/>
      <c r="MCJ58" s="661"/>
      <c r="MCK58" s="661"/>
      <c r="MCL58" s="661"/>
      <c r="MCM58" s="661"/>
      <c r="MCN58" s="661"/>
      <c r="MCO58" s="661"/>
      <c r="MCP58" s="661"/>
      <c r="MCQ58" s="661"/>
      <c r="MCR58" s="661"/>
      <c r="MCS58" s="661"/>
      <c r="MCT58" s="661"/>
      <c r="MCU58" s="661"/>
      <c r="MCV58" s="661"/>
      <c r="MCW58" s="661"/>
      <c r="MCX58" s="661"/>
      <c r="MCY58" s="661"/>
      <c r="MCZ58" s="661"/>
      <c r="MDA58" s="661"/>
      <c r="MDB58" s="661"/>
      <c r="MDC58" s="661"/>
      <c r="MDD58" s="661"/>
      <c r="MDE58" s="661"/>
      <c r="MDF58" s="661"/>
      <c r="MDG58" s="661"/>
      <c r="MDH58" s="661"/>
      <c r="MDI58" s="661"/>
      <c r="MDJ58" s="661"/>
      <c r="MDK58" s="661"/>
      <c r="MDL58" s="661"/>
      <c r="MDM58" s="661"/>
      <c r="MDN58" s="661"/>
      <c r="MDO58" s="661"/>
      <c r="MDP58" s="661"/>
      <c r="MDQ58" s="661"/>
      <c r="MDR58" s="661"/>
      <c r="MDS58" s="661"/>
      <c r="MDT58" s="661"/>
      <c r="MDU58" s="661"/>
      <c r="MDV58" s="661"/>
      <c r="MDW58" s="661"/>
      <c r="MDX58" s="661"/>
      <c r="MDY58" s="661"/>
      <c r="MDZ58" s="661"/>
      <c r="MEA58" s="661"/>
      <c r="MEB58" s="661"/>
      <c r="MEC58" s="661"/>
      <c r="MED58" s="661"/>
      <c r="MEE58" s="661"/>
      <c r="MEF58" s="661"/>
      <c r="MEG58" s="661"/>
      <c r="MEH58" s="661"/>
      <c r="MEI58" s="661"/>
      <c r="MEJ58" s="661"/>
      <c r="MEK58" s="661"/>
      <c r="MEL58" s="661"/>
      <c r="MEM58" s="661"/>
      <c r="MEN58" s="661"/>
      <c r="MEO58" s="661"/>
      <c r="MEP58" s="661"/>
      <c r="MEQ58" s="661"/>
      <c r="MER58" s="661"/>
      <c r="MES58" s="661"/>
      <c r="MET58" s="661"/>
      <c r="MEU58" s="661"/>
      <c r="MEV58" s="661"/>
      <c r="MEW58" s="661"/>
      <c r="MEX58" s="661"/>
      <c r="MEY58" s="661"/>
      <c r="MEZ58" s="661"/>
      <c r="MFA58" s="661"/>
      <c r="MFB58" s="661"/>
      <c r="MFC58" s="661"/>
      <c r="MFD58" s="661"/>
      <c r="MFE58" s="661"/>
      <c r="MFF58" s="661"/>
      <c r="MFG58" s="661"/>
      <c r="MFH58" s="661"/>
      <c r="MFI58" s="661"/>
      <c r="MFJ58" s="661"/>
      <c r="MFK58" s="661"/>
      <c r="MFL58" s="661"/>
      <c r="MFM58" s="661"/>
      <c r="MFN58" s="661"/>
      <c r="MFO58" s="661"/>
      <c r="MFP58" s="661"/>
      <c r="MFQ58" s="661"/>
      <c r="MFR58" s="661"/>
      <c r="MFS58" s="661"/>
      <c r="MFT58" s="661"/>
      <c r="MFU58" s="661"/>
      <c r="MFV58" s="661"/>
      <c r="MFW58" s="661"/>
      <c r="MFX58" s="661"/>
      <c r="MFY58" s="661"/>
      <c r="MFZ58" s="661"/>
      <c r="MGA58" s="661"/>
      <c r="MGB58" s="661"/>
      <c r="MGC58" s="661"/>
      <c r="MGD58" s="661"/>
      <c r="MGE58" s="661"/>
      <c r="MGF58" s="661"/>
      <c r="MGG58" s="661"/>
      <c r="MGH58" s="661"/>
      <c r="MGI58" s="661"/>
      <c r="MGJ58" s="661"/>
      <c r="MGK58" s="661"/>
      <c r="MGL58" s="661"/>
      <c r="MGM58" s="661"/>
      <c r="MGN58" s="661"/>
      <c r="MGO58" s="661"/>
      <c r="MGP58" s="661"/>
      <c r="MGQ58" s="661"/>
      <c r="MGR58" s="661"/>
      <c r="MGS58" s="661"/>
      <c r="MGT58" s="661"/>
      <c r="MGU58" s="661"/>
      <c r="MGV58" s="661"/>
      <c r="MGW58" s="661"/>
      <c r="MGX58" s="661"/>
      <c r="MGY58" s="661"/>
      <c r="MGZ58" s="661"/>
      <c r="MHA58" s="661"/>
      <c r="MHB58" s="661"/>
      <c r="MHC58" s="661"/>
      <c r="MHD58" s="661"/>
      <c r="MHE58" s="661"/>
      <c r="MHF58" s="661"/>
      <c r="MHG58" s="661"/>
      <c r="MHH58" s="661"/>
      <c r="MHI58" s="661"/>
      <c r="MHJ58" s="661"/>
      <c r="MHK58" s="661"/>
      <c r="MHL58" s="661"/>
      <c r="MHM58" s="661"/>
      <c r="MHN58" s="661"/>
      <c r="MHO58" s="661"/>
      <c r="MHP58" s="661"/>
      <c r="MHQ58" s="661"/>
      <c r="MHR58" s="661"/>
      <c r="MHS58" s="661"/>
      <c r="MHT58" s="661"/>
      <c r="MHU58" s="661"/>
      <c r="MHV58" s="661"/>
      <c r="MHW58" s="661"/>
      <c r="MHX58" s="661"/>
      <c r="MHY58" s="661"/>
      <c r="MHZ58" s="661"/>
      <c r="MIA58" s="661"/>
      <c r="MIB58" s="661"/>
      <c r="MIC58" s="661"/>
      <c r="MID58" s="661"/>
      <c r="MIE58" s="661"/>
      <c r="MIF58" s="661"/>
      <c r="MIG58" s="661"/>
      <c r="MIH58" s="661"/>
      <c r="MII58" s="661"/>
      <c r="MIJ58" s="661"/>
      <c r="MIK58" s="661"/>
      <c r="MIL58" s="661"/>
      <c r="MIM58" s="661"/>
      <c r="MIN58" s="661"/>
      <c r="MIO58" s="661"/>
      <c r="MIP58" s="661"/>
      <c r="MIQ58" s="661"/>
      <c r="MIR58" s="661"/>
      <c r="MIS58" s="661"/>
      <c r="MIT58" s="661"/>
      <c r="MIU58" s="661"/>
      <c r="MIV58" s="661"/>
      <c r="MIW58" s="661"/>
      <c r="MIX58" s="661"/>
      <c r="MIY58" s="661"/>
      <c r="MIZ58" s="661"/>
      <c r="MJA58" s="661"/>
      <c r="MJB58" s="661"/>
      <c r="MJC58" s="661"/>
      <c r="MJD58" s="661"/>
      <c r="MJE58" s="661"/>
      <c r="MJF58" s="661"/>
      <c r="MJG58" s="661"/>
      <c r="MJH58" s="661"/>
      <c r="MJI58" s="661"/>
      <c r="MJJ58" s="661"/>
      <c r="MJK58" s="661"/>
      <c r="MJL58" s="661"/>
      <c r="MJM58" s="661"/>
      <c r="MJN58" s="661"/>
      <c r="MJO58" s="661"/>
      <c r="MJP58" s="661"/>
      <c r="MJQ58" s="661"/>
      <c r="MJR58" s="661"/>
      <c r="MJS58" s="661"/>
      <c r="MJT58" s="661"/>
      <c r="MJU58" s="661"/>
      <c r="MJV58" s="661"/>
      <c r="MJW58" s="661"/>
      <c r="MJX58" s="661"/>
      <c r="MJY58" s="661"/>
      <c r="MJZ58" s="661"/>
      <c r="MKA58" s="661"/>
      <c r="MKB58" s="661"/>
      <c r="MKC58" s="661"/>
      <c r="MKD58" s="661"/>
      <c r="MKE58" s="661"/>
      <c r="MKF58" s="661"/>
      <c r="MKG58" s="661"/>
      <c r="MKH58" s="661"/>
      <c r="MKI58" s="661"/>
      <c r="MKJ58" s="661"/>
      <c r="MKK58" s="661"/>
      <c r="MKL58" s="661"/>
      <c r="MKM58" s="661"/>
      <c r="MKN58" s="661"/>
      <c r="MKO58" s="661"/>
      <c r="MKP58" s="661"/>
      <c r="MKQ58" s="661"/>
      <c r="MKR58" s="661"/>
      <c r="MKS58" s="661"/>
      <c r="MKT58" s="661"/>
      <c r="MKU58" s="661"/>
      <c r="MKV58" s="661"/>
      <c r="MKW58" s="661"/>
      <c r="MKX58" s="661"/>
      <c r="MKY58" s="661"/>
      <c r="MKZ58" s="661"/>
      <c r="MLA58" s="661"/>
      <c r="MLB58" s="661"/>
      <c r="MLC58" s="661"/>
      <c r="MLD58" s="661"/>
      <c r="MLE58" s="661"/>
      <c r="MLF58" s="661"/>
      <c r="MLG58" s="661"/>
      <c r="MLH58" s="661"/>
      <c r="MLI58" s="661"/>
      <c r="MLJ58" s="661"/>
      <c r="MLK58" s="661"/>
      <c r="MLL58" s="661"/>
      <c r="MLM58" s="661"/>
      <c r="MLN58" s="661"/>
      <c r="MLO58" s="661"/>
      <c r="MLP58" s="661"/>
      <c r="MLQ58" s="661"/>
      <c r="MLR58" s="661"/>
      <c r="MLS58" s="661"/>
      <c r="MLT58" s="661"/>
      <c r="MLU58" s="661"/>
      <c r="MLV58" s="661"/>
      <c r="MLW58" s="661"/>
      <c r="MLX58" s="661"/>
      <c r="MLY58" s="661"/>
      <c r="MLZ58" s="661"/>
      <c r="MMA58" s="661"/>
      <c r="MMB58" s="661"/>
      <c r="MMC58" s="661"/>
      <c r="MMD58" s="661"/>
      <c r="MME58" s="661"/>
      <c r="MMF58" s="661"/>
      <c r="MMG58" s="661"/>
      <c r="MMH58" s="661"/>
      <c r="MMI58" s="661"/>
      <c r="MMJ58" s="661"/>
      <c r="MMK58" s="661"/>
      <c r="MML58" s="661"/>
      <c r="MMM58" s="661"/>
      <c r="MMN58" s="661"/>
      <c r="MMO58" s="661"/>
      <c r="MMP58" s="661"/>
      <c r="MMQ58" s="661"/>
      <c r="MMR58" s="661"/>
      <c r="MMS58" s="661"/>
      <c r="MMT58" s="661"/>
      <c r="MMU58" s="661"/>
      <c r="MMV58" s="661"/>
      <c r="MMW58" s="661"/>
      <c r="MMX58" s="661"/>
      <c r="MMY58" s="661"/>
      <c r="MMZ58" s="661"/>
      <c r="MNA58" s="661"/>
      <c r="MNB58" s="661"/>
      <c r="MNC58" s="661"/>
      <c r="MND58" s="661"/>
      <c r="MNE58" s="661"/>
      <c r="MNF58" s="661"/>
      <c r="MNG58" s="661"/>
      <c r="MNH58" s="661"/>
      <c r="MNI58" s="661"/>
      <c r="MNJ58" s="661"/>
      <c r="MNK58" s="661"/>
      <c r="MNL58" s="661"/>
      <c r="MNM58" s="661"/>
      <c r="MNN58" s="661"/>
      <c r="MNO58" s="661"/>
      <c r="MNP58" s="661"/>
      <c r="MNQ58" s="661"/>
      <c r="MNR58" s="661"/>
      <c r="MNS58" s="661"/>
      <c r="MNT58" s="661"/>
      <c r="MNU58" s="661"/>
      <c r="MNV58" s="661"/>
      <c r="MNW58" s="661"/>
      <c r="MNX58" s="661"/>
      <c r="MNY58" s="661"/>
      <c r="MNZ58" s="661"/>
      <c r="MOA58" s="661"/>
      <c r="MOB58" s="661"/>
      <c r="MOC58" s="661"/>
      <c r="MOD58" s="661"/>
      <c r="MOE58" s="661"/>
      <c r="MOF58" s="661"/>
      <c r="MOG58" s="661"/>
      <c r="MOH58" s="661"/>
      <c r="MOI58" s="661"/>
      <c r="MOJ58" s="661"/>
      <c r="MOK58" s="661"/>
      <c r="MOL58" s="661"/>
      <c r="MOM58" s="661"/>
      <c r="MON58" s="661"/>
      <c r="MOO58" s="661"/>
      <c r="MOP58" s="661"/>
      <c r="MOQ58" s="661"/>
      <c r="MOR58" s="661"/>
      <c r="MOS58" s="661"/>
      <c r="MOT58" s="661"/>
      <c r="MOU58" s="661"/>
      <c r="MOV58" s="661"/>
      <c r="MOW58" s="661"/>
      <c r="MOX58" s="661"/>
      <c r="MOY58" s="661"/>
      <c r="MOZ58" s="661"/>
      <c r="MPA58" s="661"/>
      <c r="MPB58" s="661"/>
      <c r="MPC58" s="661"/>
      <c r="MPD58" s="661"/>
      <c r="MPE58" s="661"/>
      <c r="MPF58" s="661"/>
      <c r="MPG58" s="661"/>
      <c r="MPH58" s="661"/>
      <c r="MPI58" s="661"/>
      <c r="MPJ58" s="661"/>
      <c r="MPK58" s="661"/>
      <c r="MPL58" s="661"/>
      <c r="MPM58" s="661"/>
      <c r="MPN58" s="661"/>
      <c r="MPO58" s="661"/>
      <c r="MPP58" s="661"/>
      <c r="MPQ58" s="661"/>
      <c r="MPR58" s="661"/>
      <c r="MPS58" s="661"/>
      <c r="MPT58" s="661"/>
      <c r="MPU58" s="661"/>
      <c r="MPV58" s="661"/>
      <c r="MPW58" s="661"/>
      <c r="MPX58" s="661"/>
      <c r="MPY58" s="661"/>
      <c r="MPZ58" s="661"/>
      <c r="MQA58" s="661"/>
      <c r="MQB58" s="661"/>
      <c r="MQC58" s="661"/>
      <c r="MQD58" s="661"/>
      <c r="MQE58" s="661"/>
      <c r="MQF58" s="661"/>
      <c r="MQG58" s="661"/>
      <c r="MQH58" s="661"/>
      <c r="MQI58" s="661"/>
      <c r="MQJ58" s="661"/>
      <c r="MQK58" s="661"/>
      <c r="MQL58" s="661"/>
      <c r="MQM58" s="661"/>
      <c r="MQN58" s="661"/>
      <c r="MQO58" s="661"/>
      <c r="MQP58" s="661"/>
      <c r="MQQ58" s="661"/>
      <c r="MQR58" s="661"/>
      <c r="MQS58" s="661"/>
      <c r="MQT58" s="661"/>
      <c r="MQU58" s="661"/>
      <c r="MQV58" s="661"/>
      <c r="MQW58" s="661"/>
      <c r="MQX58" s="661"/>
      <c r="MQY58" s="661"/>
      <c r="MQZ58" s="661"/>
      <c r="MRA58" s="661"/>
      <c r="MRB58" s="661"/>
      <c r="MRC58" s="661"/>
      <c r="MRD58" s="661"/>
      <c r="MRE58" s="661"/>
      <c r="MRF58" s="661"/>
      <c r="MRG58" s="661"/>
      <c r="MRH58" s="661"/>
      <c r="MRI58" s="661"/>
      <c r="MRJ58" s="661"/>
      <c r="MRK58" s="661"/>
      <c r="MRL58" s="661"/>
      <c r="MRM58" s="661"/>
      <c r="MRN58" s="661"/>
      <c r="MRO58" s="661"/>
      <c r="MRP58" s="661"/>
      <c r="MRQ58" s="661"/>
      <c r="MRR58" s="661"/>
      <c r="MRS58" s="661"/>
      <c r="MRT58" s="661"/>
      <c r="MRU58" s="661"/>
      <c r="MRV58" s="661"/>
      <c r="MRW58" s="661"/>
      <c r="MRX58" s="661"/>
      <c r="MRY58" s="661"/>
      <c r="MRZ58" s="661"/>
      <c r="MSA58" s="661"/>
      <c r="MSB58" s="661"/>
      <c r="MSC58" s="661"/>
      <c r="MSD58" s="661"/>
      <c r="MSE58" s="661"/>
      <c r="MSF58" s="661"/>
      <c r="MSG58" s="661"/>
      <c r="MSH58" s="661"/>
      <c r="MSI58" s="661"/>
      <c r="MSJ58" s="661"/>
      <c r="MSK58" s="661"/>
      <c r="MSL58" s="661"/>
      <c r="MSM58" s="661"/>
      <c r="MSN58" s="661"/>
      <c r="MSO58" s="661"/>
      <c r="MSP58" s="661"/>
      <c r="MSQ58" s="661"/>
      <c r="MSR58" s="661"/>
      <c r="MSS58" s="661"/>
      <c r="MST58" s="661"/>
      <c r="MSU58" s="661"/>
      <c r="MSV58" s="661"/>
      <c r="MSW58" s="661"/>
      <c r="MSX58" s="661"/>
      <c r="MSY58" s="661"/>
      <c r="MSZ58" s="661"/>
      <c r="MTA58" s="661"/>
      <c r="MTB58" s="661"/>
      <c r="MTC58" s="661"/>
      <c r="MTD58" s="661"/>
      <c r="MTE58" s="661"/>
      <c r="MTF58" s="661"/>
      <c r="MTG58" s="661"/>
      <c r="MTH58" s="661"/>
      <c r="MTI58" s="661"/>
      <c r="MTJ58" s="661"/>
      <c r="MTK58" s="661"/>
      <c r="MTL58" s="661"/>
      <c r="MTM58" s="661"/>
      <c r="MTN58" s="661"/>
      <c r="MTO58" s="661"/>
      <c r="MTP58" s="661"/>
      <c r="MTQ58" s="661"/>
      <c r="MTR58" s="661"/>
      <c r="MTS58" s="661"/>
      <c r="MTT58" s="661"/>
      <c r="MTU58" s="661"/>
      <c r="MTV58" s="661"/>
      <c r="MTW58" s="661"/>
      <c r="MTX58" s="661"/>
      <c r="MTY58" s="661"/>
      <c r="MTZ58" s="661"/>
      <c r="MUA58" s="661"/>
      <c r="MUB58" s="661"/>
      <c r="MUC58" s="661"/>
      <c r="MUD58" s="661"/>
      <c r="MUE58" s="661"/>
      <c r="MUF58" s="661"/>
      <c r="MUG58" s="661"/>
      <c r="MUH58" s="661"/>
      <c r="MUI58" s="661"/>
      <c r="MUJ58" s="661"/>
      <c r="MUK58" s="661"/>
      <c r="MUL58" s="661"/>
      <c r="MUM58" s="661"/>
      <c r="MUN58" s="661"/>
      <c r="MUO58" s="661"/>
      <c r="MUP58" s="661"/>
      <c r="MUQ58" s="661"/>
      <c r="MUR58" s="661"/>
      <c r="MUS58" s="661"/>
      <c r="MUT58" s="661"/>
      <c r="MUU58" s="661"/>
      <c r="MUV58" s="661"/>
      <c r="MUW58" s="661"/>
      <c r="MUX58" s="661"/>
      <c r="MUY58" s="661"/>
      <c r="MUZ58" s="661"/>
      <c r="MVA58" s="661"/>
      <c r="MVB58" s="661"/>
      <c r="MVC58" s="661"/>
      <c r="MVD58" s="661"/>
      <c r="MVE58" s="661"/>
      <c r="MVF58" s="661"/>
      <c r="MVG58" s="661"/>
      <c r="MVH58" s="661"/>
      <c r="MVI58" s="661"/>
      <c r="MVJ58" s="661"/>
      <c r="MVK58" s="661"/>
      <c r="MVL58" s="661"/>
      <c r="MVM58" s="661"/>
      <c r="MVN58" s="661"/>
      <c r="MVO58" s="661"/>
      <c r="MVP58" s="661"/>
      <c r="MVQ58" s="661"/>
      <c r="MVR58" s="661"/>
      <c r="MVS58" s="661"/>
      <c r="MVT58" s="661"/>
      <c r="MVU58" s="661"/>
      <c r="MVV58" s="661"/>
      <c r="MVW58" s="661"/>
      <c r="MVX58" s="661"/>
      <c r="MVY58" s="661"/>
      <c r="MVZ58" s="661"/>
      <c r="MWA58" s="661"/>
      <c r="MWB58" s="661"/>
      <c r="MWC58" s="661"/>
      <c r="MWD58" s="661"/>
      <c r="MWE58" s="661"/>
      <c r="MWF58" s="661"/>
      <c r="MWG58" s="661"/>
      <c r="MWH58" s="661"/>
      <c r="MWI58" s="661"/>
      <c r="MWJ58" s="661"/>
      <c r="MWK58" s="661"/>
      <c r="MWL58" s="661"/>
      <c r="MWM58" s="661"/>
      <c r="MWN58" s="661"/>
      <c r="MWO58" s="661"/>
      <c r="MWP58" s="661"/>
      <c r="MWQ58" s="661"/>
      <c r="MWR58" s="661"/>
      <c r="MWS58" s="661"/>
      <c r="MWT58" s="661"/>
      <c r="MWU58" s="661"/>
      <c r="MWV58" s="661"/>
      <c r="MWW58" s="661"/>
      <c r="MWX58" s="661"/>
      <c r="MWY58" s="661"/>
      <c r="MWZ58" s="661"/>
      <c r="MXA58" s="661"/>
      <c r="MXB58" s="661"/>
      <c r="MXC58" s="661"/>
      <c r="MXD58" s="661"/>
      <c r="MXE58" s="661"/>
      <c r="MXF58" s="661"/>
      <c r="MXG58" s="661"/>
      <c r="MXH58" s="661"/>
      <c r="MXI58" s="661"/>
      <c r="MXJ58" s="661"/>
      <c r="MXK58" s="661"/>
      <c r="MXL58" s="661"/>
      <c r="MXM58" s="661"/>
      <c r="MXN58" s="661"/>
      <c r="MXO58" s="661"/>
      <c r="MXP58" s="661"/>
      <c r="MXQ58" s="661"/>
      <c r="MXR58" s="661"/>
      <c r="MXS58" s="661"/>
      <c r="MXT58" s="661"/>
      <c r="MXU58" s="661"/>
      <c r="MXV58" s="661"/>
      <c r="MXW58" s="661"/>
      <c r="MXX58" s="661"/>
      <c r="MXY58" s="661"/>
      <c r="MXZ58" s="661"/>
      <c r="MYA58" s="661"/>
      <c r="MYB58" s="661"/>
      <c r="MYC58" s="661"/>
      <c r="MYD58" s="661"/>
      <c r="MYE58" s="661"/>
      <c r="MYF58" s="661"/>
      <c r="MYG58" s="661"/>
      <c r="MYH58" s="661"/>
      <c r="MYI58" s="661"/>
      <c r="MYJ58" s="661"/>
      <c r="MYK58" s="661"/>
      <c r="MYL58" s="661"/>
      <c r="MYM58" s="661"/>
      <c r="MYN58" s="661"/>
      <c r="MYO58" s="661"/>
      <c r="MYP58" s="661"/>
      <c r="MYQ58" s="661"/>
      <c r="MYR58" s="661"/>
      <c r="MYS58" s="661"/>
      <c r="MYT58" s="661"/>
      <c r="MYU58" s="661"/>
      <c r="MYV58" s="661"/>
      <c r="MYW58" s="661"/>
      <c r="MYX58" s="661"/>
      <c r="MYY58" s="661"/>
      <c r="MYZ58" s="661"/>
      <c r="MZA58" s="661"/>
      <c r="MZB58" s="661"/>
      <c r="MZC58" s="661"/>
      <c r="MZD58" s="661"/>
      <c r="MZE58" s="661"/>
      <c r="MZF58" s="661"/>
      <c r="MZG58" s="661"/>
      <c r="MZH58" s="661"/>
      <c r="MZI58" s="661"/>
      <c r="MZJ58" s="661"/>
      <c r="MZK58" s="661"/>
      <c r="MZL58" s="661"/>
      <c r="MZM58" s="661"/>
      <c r="MZN58" s="661"/>
      <c r="MZO58" s="661"/>
      <c r="MZP58" s="661"/>
      <c r="MZQ58" s="661"/>
      <c r="MZR58" s="661"/>
      <c r="MZS58" s="661"/>
      <c r="MZT58" s="661"/>
      <c r="MZU58" s="661"/>
      <c r="MZV58" s="661"/>
      <c r="MZW58" s="661"/>
      <c r="MZX58" s="661"/>
      <c r="MZY58" s="661"/>
      <c r="MZZ58" s="661"/>
      <c r="NAA58" s="661"/>
      <c r="NAB58" s="661"/>
      <c r="NAC58" s="661"/>
      <c r="NAD58" s="661"/>
      <c r="NAE58" s="661"/>
      <c r="NAF58" s="661"/>
      <c r="NAG58" s="661"/>
      <c r="NAH58" s="661"/>
      <c r="NAI58" s="661"/>
      <c r="NAJ58" s="661"/>
      <c r="NAK58" s="661"/>
      <c r="NAL58" s="661"/>
      <c r="NAM58" s="661"/>
      <c r="NAN58" s="661"/>
      <c r="NAO58" s="661"/>
      <c r="NAP58" s="661"/>
      <c r="NAQ58" s="661"/>
      <c r="NAR58" s="661"/>
      <c r="NAS58" s="661"/>
      <c r="NAT58" s="661"/>
      <c r="NAU58" s="661"/>
      <c r="NAV58" s="661"/>
      <c r="NAW58" s="661"/>
      <c r="NAX58" s="661"/>
      <c r="NAY58" s="661"/>
      <c r="NAZ58" s="661"/>
      <c r="NBA58" s="661"/>
      <c r="NBB58" s="661"/>
      <c r="NBC58" s="661"/>
      <c r="NBD58" s="661"/>
      <c r="NBE58" s="661"/>
      <c r="NBF58" s="661"/>
      <c r="NBG58" s="661"/>
      <c r="NBH58" s="661"/>
      <c r="NBI58" s="661"/>
      <c r="NBJ58" s="661"/>
      <c r="NBK58" s="661"/>
      <c r="NBL58" s="661"/>
      <c r="NBM58" s="661"/>
      <c r="NBN58" s="661"/>
      <c r="NBO58" s="661"/>
      <c r="NBP58" s="661"/>
      <c r="NBQ58" s="661"/>
      <c r="NBR58" s="661"/>
      <c r="NBS58" s="661"/>
      <c r="NBT58" s="661"/>
      <c r="NBU58" s="661"/>
      <c r="NBV58" s="661"/>
      <c r="NBW58" s="661"/>
      <c r="NBX58" s="661"/>
      <c r="NBY58" s="661"/>
      <c r="NBZ58" s="661"/>
      <c r="NCA58" s="661"/>
      <c r="NCB58" s="661"/>
      <c r="NCC58" s="661"/>
      <c r="NCD58" s="661"/>
      <c r="NCE58" s="661"/>
      <c r="NCF58" s="661"/>
      <c r="NCG58" s="661"/>
      <c r="NCH58" s="661"/>
      <c r="NCI58" s="661"/>
      <c r="NCJ58" s="661"/>
      <c r="NCK58" s="661"/>
      <c r="NCL58" s="661"/>
      <c r="NCM58" s="661"/>
      <c r="NCN58" s="661"/>
      <c r="NCO58" s="661"/>
      <c r="NCP58" s="661"/>
      <c r="NCQ58" s="661"/>
      <c r="NCR58" s="661"/>
      <c r="NCS58" s="661"/>
      <c r="NCT58" s="661"/>
      <c r="NCU58" s="661"/>
      <c r="NCV58" s="661"/>
      <c r="NCW58" s="661"/>
      <c r="NCX58" s="661"/>
      <c r="NCY58" s="661"/>
      <c r="NCZ58" s="661"/>
      <c r="NDA58" s="661"/>
      <c r="NDB58" s="661"/>
      <c r="NDC58" s="661"/>
      <c r="NDD58" s="661"/>
      <c r="NDE58" s="661"/>
      <c r="NDF58" s="661"/>
      <c r="NDG58" s="661"/>
      <c r="NDH58" s="661"/>
      <c r="NDI58" s="661"/>
      <c r="NDJ58" s="661"/>
      <c r="NDK58" s="661"/>
      <c r="NDL58" s="661"/>
      <c r="NDM58" s="661"/>
      <c r="NDN58" s="661"/>
      <c r="NDO58" s="661"/>
      <c r="NDP58" s="661"/>
      <c r="NDQ58" s="661"/>
      <c r="NDR58" s="661"/>
      <c r="NDS58" s="661"/>
      <c r="NDT58" s="661"/>
      <c r="NDU58" s="661"/>
      <c r="NDV58" s="661"/>
      <c r="NDW58" s="661"/>
      <c r="NDX58" s="661"/>
      <c r="NDY58" s="661"/>
      <c r="NDZ58" s="661"/>
      <c r="NEA58" s="661"/>
      <c r="NEB58" s="661"/>
      <c r="NEC58" s="661"/>
      <c r="NED58" s="661"/>
      <c r="NEE58" s="661"/>
      <c r="NEF58" s="661"/>
      <c r="NEG58" s="661"/>
      <c r="NEH58" s="661"/>
      <c r="NEI58" s="661"/>
      <c r="NEJ58" s="661"/>
      <c r="NEK58" s="661"/>
      <c r="NEL58" s="661"/>
      <c r="NEM58" s="661"/>
      <c r="NEN58" s="661"/>
      <c r="NEO58" s="661"/>
      <c r="NEP58" s="661"/>
      <c r="NEQ58" s="661"/>
      <c r="NER58" s="661"/>
      <c r="NES58" s="661"/>
      <c r="NET58" s="661"/>
      <c r="NEU58" s="661"/>
      <c r="NEV58" s="661"/>
      <c r="NEW58" s="661"/>
      <c r="NEX58" s="661"/>
      <c r="NEY58" s="661"/>
      <c r="NEZ58" s="661"/>
      <c r="NFA58" s="661"/>
      <c r="NFB58" s="661"/>
      <c r="NFC58" s="661"/>
      <c r="NFD58" s="661"/>
      <c r="NFE58" s="661"/>
      <c r="NFF58" s="661"/>
      <c r="NFG58" s="661"/>
      <c r="NFH58" s="661"/>
      <c r="NFI58" s="661"/>
      <c r="NFJ58" s="661"/>
      <c r="NFK58" s="661"/>
      <c r="NFL58" s="661"/>
      <c r="NFM58" s="661"/>
      <c r="NFN58" s="661"/>
      <c r="NFO58" s="661"/>
      <c r="NFP58" s="661"/>
      <c r="NFQ58" s="661"/>
      <c r="NFR58" s="661"/>
      <c r="NFS58" s="661"/>
      <c r="NFT58" s="661"/>
      <c r="NFU58" s="661"/>
      <c r="NFV58" s="661"/>
      <c r="NFW58" s="661"/>
      <c r="NFX58" s="661"/>
      <c r="NFY58" s="661"/>
      <c r="NFZ58" s="661"/>
      <c r="NGA58" s="661"/>
      <c r="NGB58" s="661"/>
      <c r="NGC58" s="661"/>
      <c r="NGD58" s="661"/>
      <c r="NGE58" s="661"/>
      <c r="NGF58" s="661"/>
      <c r="NGG58" s="661"/>
      <c r="NGH58" s="661"/>
      <c r="NGI58" s="661"/>
      <c r="NGJ58" s="661"/>
      <c r="NGK58" s="661"/>
      <c r="NGL58" s="661"/>
      <c r="NGM58" s="661"/>
      <c r="NGN58" s="661"/>
      <c r="NGO58" s="661"/>
      <c r="NGP58" s="661"/>
      <c r="NGQ58" s="661"/>
      <c r="NGR58" s="661"/>
      <c r="NGS58" s="661"/>
      <c r="NGT58" s="661"/>
      <c r="NGU58" s="661"/>
      <c r="NGV58" s="661"/>
      <c r="NGW58" s="661"/>
      <c r="NGX58" s="661"/>
      <c r="NGY58" s="661"/>
      <c r="NGZ58" s="661"/>
      <c r="NHA58" s="661"/>
      <c r="NHB58" s="661"/>
      <c r="NHC58" s="661"/>
      <c r="NHD58" s="661"/>
      <c r="NHE58" s="661"/>
      <c r="NHF58" s="661"/>
      <c r="NHG58" s="661"/>
      <c r="NHH58" s="661"/>
      <c r="NHI58" s="661"/>
      <c r="NHJ58" s="661"/>
      <c r="NHK58" s="661"/>
      <c r="NHL58" s="661"/>
      <c r="NHM58" s="661"/>
      <c r="NHN58" s="661"/>
      <c r="NHO58" s="661"/>
      <c r="NHP58" s="661"/>
      <c r="NHQ58" s="661"/>
      <c r="NHR58" s="661"/>
      <c r="NHS58" s="661"/>
      <c r="NHT58" s="661"/>
      <c r="NHU58" s="661"/>
      <c r="NHV58" s="661"/>
      <c r="NHW58" s="661"/>
      <c r="NHX58" s="661"/>
      <c r="NHY58" s="661"/>
      <c r="NHZ58" s="661"/>
      <c r="NIA58" s="661"/>
      <c r="NIB58" s="661"/>
      <c r="NIC58" s="661"/>
      <c r="NID58" s="661"/>
      <c r="NIE58" s="661"/>
      <c r="NIF58" s="661"/>
      <c r="NIG58" s="661"/>
      <c r="NIH58" s="661"/>
      <c r="NII58" s="661"/>
      <c r="NIJ58" s="661"/>
      <c r="NIK58" s="661"/>
      <c r="NIL58" s="661"/>
      <c r="NIM58" s="661"/>
      <c r="NIN58" s="661"/>
      <c r="NIO58" s="661"/>
      <c r="NIP58" s="661"/>
      <c r="NIQ58" s="661"/>
      <c r="NIR58" s="661"/>
      <c r="NIS58" s="661"/>
      <c r="NIT58" s="661"/>
      <c r="NIU58" s="661"/>
      <c r="NIV58" s="661"/>
      <c r="NIW58" s="661"/>
      <c r="NIX58" s="661"/>
      <c r="NIY58" s="661"/>
      <c r="NIZ58" s="661"/>
      <c r="NJA58" s="661"/>
      <c r="NJB58" s="661"/>
      <c r="NJC58" s="661"/>
      <c r="NJD58" s="661"/>
      <c r="NJE58" s="661"/>
      <c r="NJF58" s="661"/>
      <c r="NJG58" s="661"/>
      <c r="NJH58" s="661"/>
      <c r="NJI58" s="661"/>
      <c r="NJJ58" s="661"/>
      <c r="NJK58" s="661"/>
      <c r="NJL58" s="661"/>
      <c r="NJM58" s="661"/>
      <c r="NJN58" s="661"/>
      <c r="NJO58" s="661"/>
      <c r="NJP58" s="661"/>
      <c r="NJQ58" s="661"/>
      <c r="NJR58" s="661"/>
      <c r="NJS58" s="661"/>
      <c r="NJT58" s="661"/>
      <c r="NJU58" s="661"/>
      <c r="NJV58" s="661"/>
      <c r="NJW58" s="661"/>
      <c r="NJX58" s="661"/>
      <c r="NJY58" s="661"/>
      <c r="NJZ58" s="661"/>
      <c r="NKA58" s="661"/>
      <c r="NKB58" s="661"/>
      <c r="NKC58" s="661"/>
      <c r="NKD58" s="661"/>
      <c r="NKE58" s="661"/>
      <c r="NKF58" s="661"/>
      <c r="NKG58" s="661"/>
      <c r="NKH58" s="661"/>
      <c r="NKI58" s="661"/>
      <c r="NKJ58" s="661"/>
      <c r="NKK58" s="661"/>
      <c r="NKL58" s="661"/>
      <c r="NKM58" s="661"/>
      <c r="NKN58" s="661"/>
      <c r="NKO58" s="661"/>
      <c r="NKP58" s="661"/>
      <c r="NKQ58" s="661"/>
      <c r="NKR58" s="661"/>
      <c r="NKS58" s="661"/>
      <c r="NKT58" s="661"/>
      <c r="NKU58" s="661"/>
      <c r="NKV58" s="661"/>
      <c r="NKW58" s="661"/>
      <c r="NKX58" s="661"/>
      <c r="NKY58" s="661"/>
      <c r="NKZ58" s="661"/>
      <c r="NLA58" s="661"/>
      <c r="NLB58" s="661"/>
      <c r="NLC58" s="661"/>
      <c r="NLD58" s="661"/>
      <c r="NLE58" s="661"/>
      <c r="NLF58" s="661"/>
      <c r="NLG58" s="661"/>
      <c r="NLH58" s="661"/>
      <c r="NLI58" s="661"/>
      <c r="NLJ58" s="661"/>
      <c r="NLK58" s="661"/>
      <c r="NLL58" s="661"/>
      <c r="NLM58" s="661"/>
      <c r="NLN58" s="661"/>
      <c r="NLO58" s="661"/>
      <c r="NLP58" s="661"/>
      <c r="NLQ58" s="661"/>
      <c r="NLR58" s="661"/>
      <c r="NLS58" s="661"/>
      <c r="NLT58" s="661"/>
      <c r="NLU58" s="661"/>
      <c r="NLV58" s="661"/>
      <c r="NLW58" s="661"/>
      <c r="NLX58" s="661"/>
      <c r="NLY58" s="661"/>
      <c r="NLZ58" s="661"/>
      <c r="NMA58" s="661"/>
      <c r="NMB58" s="661"/>
      <c r="NMC58" s="661"/>
      <c r="NMD58" s="661"/>
      <c r="NME58" s="661"/>
      <c r="NMF58" s="661"/>
      <c r="NMG58" s="661"/>
      <c r="NMH58" s="661"/>
      <c r="NMI58" s="661"/>
      <c r="NMJ58" s="661"/>
      <c r="NMK58" s="661"/>
      <c r="NML58" s="661"/>
      <c r="NMM58" s="661"/>
      <c r="NMN58" s="661"/>
      <c r="NMO58" s="661"/>
      <c r="NMP58" s="661"/>
      <c r="NMQ58" s="661"/>
      <c r="NMR58" s="661"/>
      <c r="NMS58" s="661"/>
      <c r="NMT58" s="661"/>
      <c r="NMU58" s="661"/>
      <c r="NMV58" s="661"/>
      <c r="NMW58" s="661"/>
      <c r="NMX58" s="661"/>
      <c r="NMY58" s="661"/>
      <c r="NMZ58" s="661"/>
      <c r="NNA58" s="661"/>
      <c r="NNB58" s="661"/>
      <c r="NNC58" s="661"/>
      <c r="NND58" s="661"/>
      <c r="NNE58" s="661"/>
      <c r="NNF58" s="661"/>
      <c r="NNG58" s="661"/>
      <c r="NNH58" s="661"/>
      <c r="NNI58" s="661"/>
      <c r="NNJ58" s="661"/>
      <c r="NNK58" s="661"/>
      <c r="NNL58" s="661"/>
      <c r="NNM58" s="661"/>
      <c r="NNN58" s="661"/>
      <c r="NNO58" s="661"/>
      <c r="NNP58" s="661"/>
      <c r="NNQ58" s="661"/>
      <c r="NNR58" s="661"/>
      <c r="NNS58" s="661"/>
      <c r="NNT58" s="661"/>
      <c r="NNU58" s="661"/>
      <c r="NNV58" s="661"/>
      <c r="NNW58" s="661"/>
      <c r="NNX58" s="661"/>
      <c r="NNY58" s="661"/>
      <c r="NNZ58" s="661"/>
      <c r="NOA58" s="661"/>
      <c r="NOB58" s="661"/>
      <c r="NOC58" s="661"/>
      <c r="NOD58" s="661"/>
      <c r="NOE58" s="661"/>
      <c r="NOF58" s="661"/>
      <c r="NOG58" s="661"/>
      <c r="NOH58" s="661"/>
      <c r="NOI58" s="661"/>
      <c r="NOJ58" s="661"/>
      <c r="NOK58" s="661"/>
      <c r="NOL58" s="661"/>
      <c r="NOM58" s="661"/>
      <c r="NON58" s="661"/>
      <c r="NOO58" s="661"/>
      <c r="NOP58" s="661"/>
      <c r="NOQ58" s="661"/>
      <c r="NOR58" s="661"/>
      <c r="NOS58" s="661"/>
      <c r="NOT58" s="661"/>
      <c r="NOU58" s="661"/>
      <c r="NOV58" s="661"/>
      <c r="NOW58" s="661"/>
      <c r="NOX58" s="661"/>
      <c r="NOY58" s="661"/>
      <c r="NOZ58" s="661"/>
      <c r="NPA58" s="661"/>
      <c r="NPB58" s="661"/>
      <c r="NPC58" s="661"/>
      <c r="NPD58" s="661"/>
      <c r="NPE58" s="661"/>
      <c r="NPF58" s="661"/>
      <c r="NPG58" s="661"/>
      <c r="NPH58" s="661"/>
      <c r="NPI58" s="661"/>
      <c r="NPJ58" s="661"/>
      <c r="NPK58" s="661"/>
      <c r="NPL58" s="661"/>
      <c r="NPM58" s="661"/>
      <c r="NPN58" s="661"/>
      <c r="NPO58" s="661"/>
      <c r="NPP58" s="661"/>
      <c r="NPQ58" s="661"/>
      <c r="NPR58" s="661"/>
      <c r="NPS58" s="661"/>
      <c r="NPT58" s="661"/>
      <c r="NPU58" s="661"/>
      <c r="NPV58" s="661"/>
      <c r="NPW58" s="661"/>
      <c r="NPX58" s="661"/>
      <c r="NPY58" s="661"/>
      <c r="NPZ58" s="661"/>
      <c r="NQA58" s="661"/>
      <c r="NQB58" s="661"/>
      <c r="NQC58" s="661"/>
      <c r="NQD58" s="661"/>
      <c r="NQE58" s="661"/>
      <c r="NQF58" s="661"/>
      <c r="NQG58" s="661"/>
      <c r="NQH58" s="661"/>
      <c r="NQI58" s="661"/>
      <c r="NQJ58" s="661"/>
      <c r="NQK58" s="661"/>
      <c r="NQL58" s="661"/>
      <c r="NQM58" s="661"/>
      <c r="NQN58" s="661"/>
      <c r="NQO58" s="661"/>
      <c r="NQP58" s="661"/>
      <c r="NQQ58" s="661"/>
      <c r="NQR58" s="661"/>
      <c r="NQS58" s="661"/>
      <c r="NQT58" s="661"/>
      <c r="NQU58" s="661"/>
      <c r="NQV58" s="661"/>
      <c r="NQW58" s="661"/>
      <c r="NQX58" s="661"/>
      <c r="NQY58" s="661"/>
      <c r="NQZ58" s="661"/>
      <c r="NRA58" s="661"/>
      <c r="NRB58" s="661"/>
      <c r="NRC58" s="661"/>
      <c r="NRD58" s="661"/>
      <c r="NRE58" s="661"/>
      <c r="NRF58" s="661"/>
      <c r="NRG58" s="661"/>
      <c r="NRH58" s="661"/>
      <c r="NRI58" s="661"/>
      <c r="NRJ58" s="661"/>
      <c r="NRK58" s="661"/>
      <c r="NRL58" s="661"/>
      <c r="NRM58" s="661"/>
      <c r="NRN58" s="661"/>
      <c r="NRO58" s="661"/>
      <c r="NRP58" s="661"/>
      <c r="NRQ58" s="661"/>
      <c r="NRR58" s="661"/>
      <c r="NRS58" s="661"/>
      <c r="NRT58" s="661"/>
      <c r="NRU58" s="661"/>
      <c r="NRV58" s="661"/>
      <c r="NRW58" s="661"/>
      <c r="NRX58" s="661"/>
      <c r="NRY58" s="661"/>
      <c r="NRZ58" s="661"/>
      <c r="NSA58" s="661"/>
      <c r="NSB58" s="661"/>
      <c r="NSC58" s="661"/>
      <c r="NSD58" s="661"/>
      <c r="NSE58" s="661"/>
      <c r="NSF58" s="661"/>
      <c r="NSG58" s="661"/>
      <c r="NSH58" s="661"/>
      <c r="NSI58" s="661"/>
      <c r="NSJ58" s="661"/>
      <c r="NSK58" s="661"/>
      <c r="NSL58" s="661"/>
      <c r="NSM58" s="661"/>
      <c r="NSN58" s="661"/>
      <c r="NSO58" s="661"/>
      <c r="NSP58" s="661"/>
      <c r="NSQ58" s="661"/>
      <c r="NSR58" s="661"/>
      <c r="NSS58" s="661"/>
      <c r="NST58" s="661"/>
      <c r="NSU58" s="661"/>
      <c r="NSV58" s="661"/>
      <c r="NSW58" s="661"/>
      <c r="NSX58" s="661"/>
      <c r="NSY58" s="661"/>
      <c r="NSZ58" s="661"/>
      <c r="NTA58" s="661"/>
      <c r="NTB58" s="661"/>
      <c r="NTC58" s="661"/>
      <c r="NTD58" s="661"/>
      <c r="NTE58" s="661"/>
      <c r="NTF58" s="661"/>
      <c r="NTG58" s="661"/>
      <c r="NTH58" s="661"/>
      <c r="NTI58" s="661"/>
      <c r="NTJ58" s="661"/>
      <c r="NTK58" s="661"/>
      <c r="NTL58" s="661"/>
      <c r="NTM58" s="661"/>
      <c r="NTN58" s="661"/>
      <c r="NTO58" s="661"/>
      <c r="NTP58" s="661"/>
      <c r="NTQ58" s="661"/>
      <c r="NTR58" s="661"/>
      <c r="NTS58" s="661"/>
      <c r="NTT58" s="661"/>
      <c r="NTU58" s="661"/>
      <c r="NTV58" s="661"/>
      <c r="NTW58" s="661"/>
      <c r="NTX58" s="661"/>
      <c r="NTY58" s="661"/>
      <c r="NTZ58" s="661"/>
      <c r="NUA58" s="661"/>
      <c r="NUB58" s="661"/>
      <c r="NUC58" s="661"/>
      <c r="NUD58" s="661"/>
      <c r="NUE58" s="661"/>
      <c r="NUF58" s="661"/>
      <c r="NUG58" s="661"/>
      <c r="NUH58" s="661"/>
      <c r="NUI58" s="661"/>
      <c r="NUJ58" s="661"/>
      <c r="NUK58" s="661"/>
      <c r="NUL58" s="661"/>
      <c r="NUM58" s="661"/>
      <c r="NUN58" s="661"/>
      <c r="NUO58" s="661"/>
      <c r="NUP58" s="661"/>
      <c r="NUQ58" s="661"/>
      <c r="NUR58" s="661"/>
      <c r="NUS58" s="661"/>
      <c r="NUT58" s="661"/>
      <c r="NUU58" s="661"/>
      <c r="NUV58" s="661"/>
      <c r="NUW58" s="661"/>
      <c r="NUX58" s="661"/>
      <c r="NUY58" s="661"/>
      <c r="NUZ58" s="661"/>
      <c r="NVA58" s="661"/>
      <c r="NVB58" s="661"/>
      <c r="NVC58" s="661"/>
      <c r="NVD58" s="661"/>
      <c r="NVE58" s="661"/>
      <c r="NVF58" s="661"/>
      <c r="NVG58" s="661"/>
      <c r="NVH58" s="661"/>
      <c r="NVI58" s="661"/>
      <c r="NVJ58" s="661"/>
      <c r="NVK58" s="661"/>
      <c r="NVL58" s="661"/>
      <c r="NVM58" s="661"/>
      <c r="NVN58" s="661"/>
      <c r="NVO58" s="661"/>
      <c r="NVP58" s="661"/>
      <c r="NVQ58" s="661"/>
      <c r="NVR58" s="661"/>
      <c r="NVS58" s="661"/>
      <c r="NVT58" s="661"/>
      <c r="NVU58" s="661"/>
      <c r="NVV58" s="661"/>
      <c r="NVW58" s="661"/>
      <c r="NVX58" s="661"/>
      <c r="NVY58" s="661"/>
      <c r="NVZ58" s="661"/>
      <c r="NWA58" s="661"/>
      <c r="NWB58" s="661"/>
      <c r="NWC58" s="661"/>
      <c r="NWD58" s="661"/>
      <c r="NWE58" s="661"/>
      <c r="NWF58" s="661"/>
      <c r="NWG58" s="661"/>
      <c r="NWH58" s="661"/>
      <c r="NWI58" s="661"/>
      <c r="NWJ58" s="661"/>
      <c r="NWK58" s="661"/>
      <c r="NWL58" s="661"/>
      <c r="NWM58" s="661"/>
      <c r="NWN58" s="661"/>
      <c r="NWO58" s="661"/>
      <c r="NWP58" s="661"/>
      <c r="NWQ58" s="661"/>
      <c r="NWR58" s="661"/>
      <c r="NWS58" s="661"/>
      <c r="NWT58" s="661"/>
      <c r="NWU58" s="661"/>
      <c r="NWV58" s="661"/>
      <c r="NWW58" s="661"/>
      <c r="NWX58" s="661"/>
      <c r="NWY58" s="661"/>
      <c r="NWZ58" s="661"/>
      <c r="NXA58" s="661"/>
      <c r="NXB58" s="661"/>
      <c r="NXC58" s="661"/>
      <c r="NXD58" s="661"/>
      <c r="NXE58" s="661"/>
      <c r="NXF58" s="661"/>
      <c r="NXG58" s="661"/>
      <c r="NXH58" s="661"/>
      <c r="NXI58" s="661"/>
      <c r="NXJ58" s="661"/>
      <c r="NXK58" s="661"/>
      <c r="NXL58" s="661"/>
      <c r="NXM58" s="661"/>
      <c r="NXN58" s="661"/>
      <c r="NXO58" s="661"/>
      <c r="NXP58" s="661"/>
      <c r="NXQ58" s="661"/>
      <c r="NXR58" s="661"/>
      <c r="NXS58" s="661"/>
      <c r="NXT58" s="661"/>
      <c r="NXU58" s="661"/>
      <c r="NXV58" s="661"/>
      <c r="NXW58" s="661"/>
      <c r="NXX58" s="661"/>
      <c r="NXY58" s="661"/>
      <c r="NXZ58" s="661"/>
      <c r="NYA58" s="661"/>
      <c r="NYB58" s="661"/>
      <c r="NYC58" s="661"/>
      <c r="NYD58" s="661"/>
      <c r="NYE58" s="661"/>
      <c r="NYF58" s="661"/>
      <c r="NYG58" s="661"/>
      <c r="NYH58" s="661"/>
      <c r="NYI58" s="661"/>
      <c r="NYJ58" s="661"/>
      <c r="NYK58" s="661"/>
      <c r="NYL58" s="661"/>
      <c r="NYM58" s="661"/>
      <c r="NYN58" s="661"/>
      <c r="NYO58" s="661"/>
      <c r="NYP58" s="661"/>
      <c r="NYQ58" s="661"/>
      <c r="NYR58" s="661"/>
      <c r="NYS58" s="661"/>
      <c r="NYT58" s="661"/>
      <c r="NYU58" s="661"/>
      <c r="NYV58" s="661"/>
      <c r="NYW58" s="661"/>
      <c r="NYX58" s="661"/>
      <c r="NYY58" s="661"/>
      <c r="NYZ58" s="661"/>
      <c r="NZA58" s="661"/>
      <c r="NZB58" s="661"/>
      <c r="NZC58" s="661"/>
      <c r="NZD58" s="661"/>
      <c r="NZE58" s="661"/>
      <c r="NZF58" s="661"/>
      <c r="NZG58" s="661"/>
      <c r="NZH58" s="661"/>
      <c r="NZI58" s="661"/>
      <c r="NZJ58" s="661"/>
      <c r="NZK58" s="661"/>
      <c r="NZL58" s="661"/>
      <c r="NZM58" s="661"/>
      <c r="NZN58" s="661"/>
      <c r="NZO58" s="661"/>
      <c r="NZP58" s="661"/>
      <c r="NZQ58" s="661"/>
      <c r="NZR58" s="661"/>
      <c r="NZS58" s="661"/>
      <c r="NZT58" s="661"/>
      <c r="NZU58" s="661"/>
      <c r="NZV58" s="661"/>
      <c r="NZW58" s="661"/>
      <c r="NZX58" s="661"/>
      <c r="NZY58" s="661"/>
      <c r="NZZ58" s="661"/>
      <c r="OAA58" s="661"/>
      <c r="OAB58" s="661"/>
      <c r="OAC58" s="661"/>
      <c r="OAD58" s="661"/>
      <c r="OAE58" s="661"/>
      <c r="OAF58" s="661"/>
      <c r="OAG58" s="661"/>
      <c r="OAH58" s="661"/>
      <c r="OAI58" s="661"/>
      <c r="OAJ58" s="661"/>
      <c r="OAK58" s="661"/>
      <c r="OAL58" s="661"/>
      <c r="OAM58" s="661"/>
      <c r="OAN58" s="661"/>
      <c r="OAO58" s="661"/>
      <c r="OAP58" s="661"/>
      <c r="OAQ58" s="661"/>
      <c r="OAR58" s="661"/>
      <c r="OAS58" s="661"/>
      <c r="OAT58" s="661"/>
      <c r="OAU58" s="661"/>
      <c r="OAV58" s="661"/>
      <c r="OAW58" s="661"/>
      <c r="OAX58" s="661"/>
      <c r="OAY58" s="661"/>
      <c r="OAZ58" s="661"/>
      <c r="OBA58" s="661"/>
      <c r="OBB58" s="661"/>
      <c r="OBC58" s="661"/>
      <c r="OBD58" s="661"/>
      <c r="OBE58" s="661"/>
      <c r="OBF58" s="661"/>
      <c r="OBG58" s="661"/>
      <c r="OBH58" s="661"/>
      <c r="OBI58" s="661"/>
      <c r="OBJ58" s="661"/>
      <c r="OBK58" s="661"/>
      <c r="OBL58" s="661"/>
      <c r="OBM58" s="661"/>
      <c r="OBN58" s="661"/>
      <c r="OBO58" s="661"/>
      <c r="OBP58" s="661"/>
      <c r="OBQ58" s="661"/>
      <c r="OBR58" s="661"/>
      <c r="OBS58" s="661"/>
      <c r="OBT58" s="661"/>
      <c r="OBU58" s="661"/>
      <c r="OBV58" s="661"/>
      <c r="OBW58" s="661"/>
      <c r="OBX58" s="661"/>
      <c r="OBY58" s="661"/>
      <c r="OBZ58" s="661"/>
      <c r="OCA58" s="661"/>
      <c r="OCB58" s="661"/>
      <c r="OCC58" s="661"/>
      <c r="OCD58" s="661"/>
      <c r="OCE58" s="661"/>
      <c r="OCF58" s="661"/>
      <c r="OCG58" s="661"/>
      <c r="OCH58" s="661"/>
      <c r="OCI58" s="661"/>
      <c r="OCJ58" s="661"/>
      <c r="OCK58" s="661"/>
      <c r="OCL58" s="661"/>
      <c r="OCM58" s="661"/>
      <c r="OCN58" s="661"/>
      <c r="OCO58" s="661"/>
      <c r="OCP58" s="661"/>
      <c r="OCQ58" s="661"/>
      <c r="OCR58" s="661"/>
      <c r="OCS58" s="661"/>
      <c r="OCT58" s="661"/>
      <c r="OCU58" s="661"/>
      <c r="OCV58" s="661"/>
      <c r="OCW58" s="661"/>
      <c r="OCX58" s="661"/>
      <c r="OCY58" s="661"/>
      <c r="OCZ58" s="661"/>
      <c r="ODA58" s="661"/>
      <c r="ODB58" s="661"/>
      <c r="ODC58" s="661"/>
      <c r="ODD58" s="661"/>
      <c r="ODE58" s="661"/>
      <c r="ODF58" s="661"/>
      <c r="ODG58" s="661"/>
      <c r="ODH58" s="661"/>
      <c r="ODI58" s="661"/>
      <c r="ODJ58" s="661"/>
      <c r="ODK58" s="661"/>
      <c r="ODL58" s="661"/>
      <c r="ODM58" s="661"/>
      <c r="ODN58" s="661"/>
      <c r="ODO58" s="661"/>
      <c r="ODP58" s="661"/>
      <c r="ODQ58" s="661"/>
      <c r="ODR58" s="661"/>
      <c r="ODS58" s="661"/>
      <c r="ODT58" s="661"/>
      <c r="ODU58" s="661"/>
      <c r="ODV58" s="661"/>
      <c r="ODW58" s="661"/>
      <c r="ODX58" s="661"/>
      <c r="ODY58" s="661"/>
      <c r="ODZ58" s="661"/>
      <c r="OEA58" s="661"/>
      <c r="OEB58" s="661"/>
      <c r="OEC58" s="661"/>
      <c r="OED58" s="661"/>
      <c r="OEE58" s="661"/>
      <c r="OEF58" s="661"/>
      <c r="OEG58" s="661"/>
      <c r="OEH58" s="661"/>
      <c r="OEI58" s="661"/>
      <c r="OEJ58" s="661"/>
      <c r="OEK58" s="661"/>
      <c r="OEL58" s="661"/>
      <c r="OEM58" s="661"/>
      <c r="OEN58" s="661"/>
      <c r="OEO58" s="661"/>
      <c r="OEP58" s="661"/>
      <c r="OEQ58" s="661"/>
      <c r="OER58" s="661"/>
      <c r="OES58" s="661"/>
      <c r="OET58" s="661"/>
      <c r="OEU58" s="661"/>
      <c r="OEV58" s="661"/>
      <c r="OEW58" s="661"/>
      <c r="OEX58" s="661"/>
      <c r="OEY58" s="661"/>
      <c r="OEZ58" s="661"/>
      <c r="OFA58" s="661"/>
      <c r="OFB58" s="661"/>
      <c r="OFC58" s="661"/>
      <c r="OFD58" s="661"/>
      <c r="OFE58" s="661"/>
      <c r="OFF58" s="661"/>
      <c r="OFG58" s="661"/>
      <c r="OFH58" s="661"/>
      <c r="OFI58" s="661"/>
      <c r="OFJ58" s="661"/>
      <c r="OFK58" s="661"/>
      <c r="OFL58" s="661"/>
      <c r="OFM58" s="661"/>
      <c r="OFN58" s="661"/>
      <c r="OFO58" s="661"/>
      <c r="OFP58" s="661"/>
      <c r="OFQ58" s="661"/>
      <c r="OFR58" s="661"/>
      <c r="OFS58" s="661"/>
      <c r="OFT58" s="661"/>
      <c r="OFU58" s="661"/>
      <c r="OFV58" s="661"/>
      <c r="OFW58" s="661"/>
      <c r="OFX58" s="661"/>
      <c r="OFY58" s="661"/>
      <c r="OFZ58" s="661"/>
      <c r="OGA58" s="661"/>
      <c r="OGB58" s="661"/>
      <c r="OGC58" s="661"/>
      <c r="OGD58" s="661"/>
      <c r="OGE58" s="661"/>
      <c r="OGF58" s="661"/>
      <c r="OGG58" s="661"/>
      <c r="OGH58" s="661"/>
      <c r="OGI58" s="661"/>
      <c r="OGJ58" s="661"/>
      <c r="OGK58" s="661"/>
      <c r="OGL58" s="661"/>
      <c r="OGM58" s="661"/>
      <c r="OGN58" s="661"/>
      <c r="OGO58" s="661"/>
      <c r="OGP58" s="661"/>
      <c r="OGQ58" s="661"/>
      <c r="OGR58" s="661"/>
      <c r="OGS58" s="661"/>
      <c r="OGT58" s="661"/>
      <c r="OGU58" s="661"/>
      <c r="OGV58" s="661"/>
      <c r="OGW58" s="661"/>
      <c r="OGX58" s="661"/>
      <c r="OGY58" s="661"/>
      <c r="OGZ58" s="661"/>
      <c r="OHA58" s="661"/>
      <c r="OHB58" s="661"/>
      <c r="OHC58" s="661"/>
      <c r="OHD58" s="661"/>
      <c r="OHE58" s="661"/>
      <c r="OHF58" s="661"/>
      <c r="OHG58" s="661"/>
      <c r="OHH58" s="661"/>
      <c r="OHI58" s="661"/>
      <c r="OHJ58" s="661"/>
      <c r="OHK58" s="661"/>
      <c r="OHL58" s="661"/>
      <c r="OHM58" s="661"/>
      <c r="OHN58" s="661"/>
      <c r="OHO58" s="661"/>
      <c r="OHP58" s="661"/>
      <c r="OHQ58" s="661"/>
      <c r="OHR58" s="661"/>
      <c r="OHS58" s="661"/>
      <c r="OHT58" s="661"/>
      <c r="OHU58" s="661"/>
      <c r="OHV58" s="661"/>
      <c r="OHW58" s="661"/>
      <c r="OHX58" s="661"/>
      <c r="OHY58" s="661"/>
      <c r="OHZ58" s="661"/>
      <c r="OIA58" s="661"/>
      <c r="OIB58" s="661"/>
      <c r="OIC58" s="661"/>
      <c r="OID58" s="661"/>
      <c r="OIE58" s="661"/>
      <c r="OIF58" s="661"/>
      <c r="OIG58" s="661"/>
      <c r="OIH58" s="661"/>
      <c r="OII58" s="661"/>
      <c r="OIJ58" s="661"/>
      <c r="OIK58" s="661"/>
      <c r="OIL58" s="661"/>
      <c r="OIM58" s="661"/>
      <c r="OIN58" s="661"/>
      <c r="OIO58" s="661"/>
      <c r="OIP58" s="661"/>
      <c r="OIQ58" s="661"/>
      <c r="OIR58" s="661"/>
      <c r="OIS58" s="661"/>
      <c r="OIT58" s="661"/>
      <c r="OIU58" s="661"/>
      <c r="OIV58" s="661"/>
      <c r="OIW58" s="661"/>
      <c r="OIX58" s="661"/>
      <c r="OIY58" s="661"/>
      <c r="OIZ58" s="661"/>
      <c r="OJA58" s="661"/>
      <c r="OJB58" s="661"/>
      <c r="OJC58" s="661"/>
      <c r="OJD58" s="661"/>
      <c r="OJE58" s="661"/>
      <c r="OJF58" s="661"/>
      <c r="OJG58" s="661"/>
      <c r="OJH58" s="661"/>
      <c r="OJI58" s="661"/>
      <c r="OJJ58" s="661"/>
      <c r="OJK58" s="661"/>
      <c r="OJL58" s="661"/>
      <c r="OJM58" s="661"/>
      <c r="OJN58" s="661"/>
      <c r="OJO58" s="661"/>
      <c r="OJP58" s="661"/>
      <c r="OJQ58" s="661"/>
      <c r="OJR58" s="661"/>
      <c r="OJS58" s="661"/>
      <c r="OJT58" s="661"/>
      <c r="OJU58" s="661"/>
      <c r="OJV58" s="661"/>
      <c r="OJW58" s="661"/>
      <c r="OJX58" s="661"/>
      <c r="OJY58" s="661"/>
      <c r="OJZ58" s="661"/>
      <c r="OKA58" s="661"/>
      <c r="OKB58" s="661"/>
      <c r="OKC58" s="661"/>
      <c r="OKD58" s="661"/>
      <c r="OKE58" s="661"/>
      <c r="OKF58" s="661"/>
      <c r="OKG58" s="661"/>
      <c r="OKH58" s="661"/>
      <c r="OKI58" s="661"/>
      <c r="OKJ58" s="661"/>
      <c r="OKK58" s="661"/>
      <c r="OKL58" s="661"/>
      <c r="OKM58" s="661"/>
      <c r="OKN58" s="661"/>
      <c r="OKO58" s="661"/>
      <c r="OKP58" s="661"/>
      <c r="OKQ58" s="661"/>
      <c r="OKR58" s="661"/>
      <c r="OKS58" s="661"/>
      <c r="OKT58" s="661"/>
      <c r="OKU58" s="661"/>
      <c r="OKV58" s="661"/>
      <c r="OKW58" s="661"/>
      <c r="OKX58" s="661"/>
      <c r="OKY58" s="661"/>
      <c r="OKZ58" s="661"/>
      <c r="OLA58" s="661"/>
      <c r="OLB58" s="661"/>
      <c r="OLC58" s="661"/>
      <c r="OLD58" s="661"/>
      <c r="OLE58" s="661"/>
      <c r="OLF58" s="661"/>
      <c r="OLG58" s="661"/>
      <c r="OLH58" s="661"/>
      <c r="OLI58" s="661"/>
      <c r="OLJ58" s="661"/>
      <c r="OLK58" s="661"/>
      <c r="OLL58" s="661"/>
      <c r="OLM58" s="661"/>
      <c r="OLN58" s="661"/>
      <c r="OLO58" s="661"/>
      <c r="OLP58" s="661"/>
      <c r="OLQ58" s="661"/>
      <c r="OLR58" s="661"/>
      <c r="OLS58" s="661"/>
      <c r="OLT58" s="661"/>
      <c r="OLU58" s="661"/>
      <c r="OLV58" s="661"/>
      <c r="OLW58" s="661"/>
      <c r="OLX58" s="661"/>
      <c r="OLY58" s="661"/>
      <c r="OLZ58" s="661"/>
      <c r="OMA58" s="661"/>
      <c r="OMB58" s="661"/>
      <c r="OMC58" s="661"/>
      <c r="OMD58" s="661"/>
      <c r="OME58" s="661"/>
      <c r="OMF58" s="661"/>
      <c r="OMG58" s="661"/>
      <c r="OMH58" s="661"/>
      <c r="OMI58" s="661"/>
      <c r="OMJ58" s="661"/>
      <c r="OMK58" s="661"/>
      <c r="OML58" s="661"/>
      <c r="OMM58" s="661"/>
      <c r="OMN58" s="661"/>
      <c r="OMO58" s="661"/>
      <c r="OMP58" s="661"/>
      <c r="OMQ58" s="661"/>
      <c r="OMR58" s="661"/>
      <c r="OMS58" s="661"/>
      <c r="OMT58" s="661"/>
      <c r="OMU58" s="661"/>
      <c r="OMV58" s="661"/>
      <c r="OMW58" s="661"/>
      <c r="OMX58" s="661"/>
      <c r="OMY58" s="661"/>
      <c r="OMZ58" s="661"/>
      <c r="ONA58" s="661"/>
      <c r="ONB58" s="661"/>
      <c r="ONC58" s="661"/>
      <c r="OND58" s="661"/>
      <c r="ONE58" s="661"/>
      <c r="ONF58" s="661"/>
      <c r="ONG58" s="661"/>
      <c r="ONH58" s="661"/>
      <c r="ONI58" s="661"/>
      <c r="ONJ58" s="661"/>
      <c r="ONK58" s="661"/>
      <c r="ONL58" s="661"/>
      <c r="ONM58" s="661"/>
      <c r="ONN58" s="661"/>
      <c r="ONO58" s="661"/>
      <c r="ONP58" s="661"/>
      <c r="ONQ58" s="661"/>
      <c r="ONR58" s="661"/>
      <c r="ONS58" s="661"/>
      <c r="ONT58" s="661"/>
      <c r="ONU58" s="661"/>
      <c r="ONV58" s="661"/>
      <c r="ONW58" s="661"/>
      <c r="ONX58" s="661"/>
      <c r="ONY58" s="661"/>
      <c r="ONZ58" s="661"/>
      <c r="OOA58" s="661"/>
      <c r="OOB58" s="661"/>
      <c r="OOC58" s="661"/>
      <c r="OOD58" s="661"/>
      <c r="OOE58" s="661"/>
      <c r="OOF58" s="661"/>
      <c r="OOG58" s="661"/>
      <c r="OOH58" s="661"/>
      <c r="OOI58" s="661"/>
      <c r="OOJ58" s="661"/>
      <c r="OOK58" s="661"/>
      <c r="OOL58" s="661"/>
      <c r="OOM58" s="661"/>
      <c r="OON58" s="661"/>
      <c r="OOO58" s="661"/>
      <c r="OOP58" s="661"/>
      <c r="OOQ58" s="661"/>
      <c r="OOR58" s="661"/>
      <c r="OOS58" s="661"/>
      <c r="OOT58" s="661"/>
      <c r="OOU58" s="661"/>
      <c r="OOV58" s="661"/>
      <c r="OOW58" s="661"/>
      <c r="OOX58" s="661"/>
      <c r="OOY58" s="661"/>
      <c r="OOZ58" s="661"/>
      <c r="OPA58" s="661"/>
      <c r="OPB58" s="661"/>
      <c r="OPC58" s="661"/>
      <c r="OPD58" s="661"/>
      <c r="OPE58" s="661"/>
      <c r="OPF58" s="661"/>
      <c r="OPG58" s="661"/>
      <c r="OPH58" s="661"/>
      <c r="OPI58" s="661"/>
      <c r="OPJ58" s="661"/>
      <c r="OPK58" s="661"/>
      <c r="OPL58" s="661"/>
      <c r="OPM58" s="661"/>
      <c r="OPN58" s="661"/>
      <c r="OPO58" s="661"/>
      <c r="OPP58" s="661"/>
      <c r="OPQ58" s="661"/>
      <c r="OPR58" s="661"/>
      <c r="OPS58" s="661"/>
      <c r="OPT58" s="661"/>
      <c r="OPU58" s="661"/>
      <c r="OPV58" s="661"/>
      <c r="OPW58" s="661"/>
      <c r="OPX58" s="661"/>
      <c r="OPY58" s="661"/>
      <c r="OPZ58" s="661"/>
      <c r="OQA58" s="661"/>
      <c r="OQB58" s="661"/>
      <c r="OQC58" s="661"/>
      <c r="OQD58" s="661"/>
      <c r="OQE58" s="661"/>
      <c r="OQF58" s="661"/>
      <c r="OQG58" s="661"/>
      <c r="OQH58" s="661"/>
      <c r="OQI58" s="661"/>
      <c r="OQJ58" s="661"/>
      <c r="OQK58" s="661"/>
      <c r="OQL58" s="661"/>
      <c r="OQM58" s="661"/>
      <c r="OQN58" s="661"/>
      <c r="OQO58" s="661"/>
      <c r="OQP58" s="661"/>
      <c r="OQQ58" s="661"/>
      <c r="OQR58" s="661"/>
      <c r="OQS58" s="661"/>
      <c r="OQT58" s="661"/>
      <c r="OQU58" s="661"/>
      <c r="OQV58" s="661"/>
      <c r="OQW58" s="661"/>
      <c r="OQX58" s="661"/>
      <c r="OQY58" s="661"/>
      <c r="OQZ58" s="661"/>
      <c r="ORA58" s="661"/>
      <c r="ORB58" s="661"/>
      <c r="ORC58" s="661"/>
      <c r="ORD58" s="661"/>
      <c r="ORE58" s="661"/>
      <c r="ORF58" s="661"/>
      <c r="ORG58" s="661"/>
      <c r="ORH58" s="661"/>
      <c r="ORI58" s="661"/>
      <c r="ORJ58" s="661"/>
      <c r="ORK58" s="661"/>
      <c r="ORL58" s="661"/>
      <c r="ORM58" s="661"/>
      <c r="ORN58" s="661"/>
      <c r="ORO58" s="661"/>
      <c r="ORP58" s="661"/>
      <c r="ORQ58" s="661"/>
      <c r="ORR58" s="661"/>
      <c r="ORS58" s="661"/>
      <c r="ORT58" s="661"/>
      <c r="ORU58" s="661"/>
      <c r="ORV58" s="661"/>
      <c r="ORW58" s="661"/>
      <c r="ORX58" s="661"/>
      <c r="ORY58" s="661"/>
      <c r="ORZ58" s="661"/>
      <c r="OSA58" s="661"/>
      <c r="OSB58" s="661"/>
      <c r="OSC58" s="661"/>
      <c r="OSD58" s="661"/>
      <c r="OSE58" s="661"/>
      <c r="OSF58" s="661"/>
      <c r="OSG58" s="661"/>
      <c r="OSH58" s="661"/>
      <c r="OSI58" s="661"/>
      <c r="OSJ58" s="661"/>
      <c r="OSK58" s="661"/>
      <c r="OSL58" s="661"/>
      <c r="OSM58" s="661"/>
      <c r="OSN58" s="661"/>
      <c r="OSO58" s="661"/>
      <c r="OSP58" s="661"/>
      <c r="OSQ58" s="661"/>
      <c r="OSR58" s="661"/>
      <c r="OSS58" s="661"/>
      <c r="OST58" s="661"/>
      <c r="OSU58" s="661"/>
      <c r="OSV58" s="661"/>
      <c r="OSW58" s="661"/>
      <c r="OSX58" s="661"/>
      <c r="OSY58" s="661"/>
      <c r="OSZ58" s="661"/>
      <c r="OTA58" s="661"/>
      <c r="OTB58" s="661"/>
      <c r="OTC58" s="661"/>
      <c r="OTD58" s="661"/>
      <c r="OTE58" s="661"/>
      <c r="OTF58" s="661"/>
      <c r="OTG58" s="661"/>
      <c r="OTH58" s="661"/>
      <c r="OTI58" s="661"/>
      <c r="OTJ58" s="661"/>
      <c r="OTK58" s="661"/>
      <c r="OTL58" s="661"/>
      <c r="OTM58" s="661"/>
      <c r="OTN58" s="661"/>
      <c r="OTO58" s="661"/>
      <c r="OTP58" s="661"/>
      <c r="OTQ58" s="661"/>
      <c r="OTR58" s="661"/>
      <c r="OTS58" s="661"/>
      <c r="OTT58" s="661"/>
      <c r="OTU58" s="661"/>
      <c r="OTV58" s="661"/>
      <c r="OTW58" s="661"/>
      <c r="OTX58" s="661"/>
      <c r="OTY58" s="661"/>
      <c r="OTZ58" s="661"/>
      <c r="OUA58" s="661"/>
      <c r="OUB58" s="661"/>
      <c r="OUC58" s="661"/>
      <c r="OUD58" s="661"/>
      <c r="OUE58" s="661"/>
      <c r="OUF58" s="661"/>
      <c r="OUG58" s="661"/>
      <c r="OUH58" s="661"/>
      <c r="OUI58" s="661"/>
      <c r="OUJ58" s="661"/>
      <c r="OUK58" s="661"/>
      <c r="OUL58" s="661"/>
      <c r="OUM58" s="661"/>
      <c r="OUN58" s="661"/>
      <c r="OUO58" s="661"/>
      <c r="OUP58" s="661"/>
      <c r="OUQ58" s="661"/>
      <c r="OUR58" s="661"/>
      <c r="OUS58" s="661"/>
      <c r="OUT58" s="661"/>
      <c r="OUU58" s="661"/>
      <c r="OUV58" s="661"/>
      <c r="OUW58" s="661"/>
      <c r="OUX58" s="661"/>
      <c r="OUY58" s="661"/>
      <c r="OUZ58" s="661"/>
      <c r="OVA58" s="661"/>
      <c r="OVB58" s="661"/>
      <c r="OVC58" s="661"/>
      <c r="OVD58" s="661"/>
      <c r="OVE58" s="661"/>
      <c r="OVF58" s="661"/>
      <c r="OVG58" s="661"/>
      <c r="OVH58" s="661"/>
      <c r="OVI58" s="661"/>
      <c r="OVJ58" s="661"/>
      <c r="OVK58" s="661"/>
      <c r="OVL58" s="661"/>
      <c r="OVM58" s="661"/>
      <c r="OVN58" s="661"/>
      <c r="OVO58" s="661"/>
      <c r="OVP58" s="661"/>
      <c r="OVQ58" s="661"/>
      <c r="OVR58" s="661"/>
      <c r="OVS58" s="661"/>
      <c r="OVT58" s="661"/>
      <c r="OVU58" s="661"/>
      <c r="OVV58" s="661"/>
      <c r="OVW58" s="661"/>
      <c r="OVX58" s="661"/>
      <c r="OVY58" s="661"/>
      <c r="OVZ58" s="661"/>
      <c r="OWA58" s="661"/>
      <c r="OWB58" s="661"/>
      <c r="OWC58" s="661"/>
      <c r="OWD58" s="661"/>
      <c r="OWE58" s="661"/>
      <c r="OWF58" s="661"/>
      <c r="OWG58" s="661"/>
      <c r="OWH58" s="661"/>
      <c r="OWI58" s="661"/>
      <c r="OWJ58" s="661"/>
      <c r="OWK58" s="661"/>
      <c r="OWL58" s="661"/>
      <c r="OWM58" s="661"/>
      <c r="OWN58" s="661"/>
      <c r="OWO58" s="661"/>
      <c r="OWP58" s="661"/>
      <c r="OWQ58" s="661"/>
      <c r="OWR58" s="661"/>
      <c r="OWS58" s="661"/>
      <c r="OWT58" s="661"/>
      <c r="OWU58" s="661"/>
      <c r="OWV58" s="661"/>
      <c r="OWW58" s="661"/>
      <c r="OWX58" s="661"/>
      <c r="OWY58" s="661"/>
      <c r="OWZ58" s="661"/>
      <c r="OXA58" s="661"/>
      <c r="OXB58" s="661"/>
      <c r="OXC58" s="661"/>
      <c r="OXD58" s="661"/>
      <c r="OXE58" s="661"/>
      <c r="OXF58" s="661"/>
      <c r="OXG58" s="661"/>
      <c r="OXH58" s="661"/>
      <c r="OXI58" s="661"/>
      <c r="OXJ58" s="661"/>
      <c r="OXK58" s="661"/>
      <c r="OXL58" s="661"/>
      <c r="OXM58" s="661"/>
      <c r="OXN58" s="661"/>
      <c r="OXO58" s="661"/>
      <c r="OXP58" s="661"/>
      <c r="OXQ58" s="661"/>
      <c r="OXR58" s="661"/>
      <c r="OXS58" s="661"/>
      <c r="OXT58" s="661"/>
      <c r="OXU58" s="661"/>
      <c r="OXV58" s="661"/>
      <c r="OXW58" s="661"/>
      <c r="OXX58" s="661"/>
      <c r="OXY58" s="661"/>
      <c r="OXZ58" s="661"/>
      <c r="OYA58" s="661"/>
      <c r="OYB58" s="661"/>
      <c r="OYC58" s="661"/>
      <c r="OYD58" s="661"/>
      <c r="OYE58" s="661"/>
      <c r="OYF58" s="661"/>
      <c r="OYG58" s="661"/>
      <c r="OYH58" s="661"/>
      <c r="OYI58" s="661"/>
      <c r="OYJ58" s="661"/>
      <c r="OYK58" s="661"/>
      <c r="OYL58" s="661"/>
      <c r="OYM58" s="661"/>
      <c r="OYN58" s="661"/>
      <c r="OYO58" s="661"/>
      <c r="OYP58" s="661"/>
      <c r="OYQ58" s="661"/>
      <c r="OYR58" s="661"/>
      <c r="OYS58" s="661"/>
      <c r="OYT58" s="661"/>
      <c r="OYU58" s="661"/>
      <c r="OYV58" s="661"/>
      <c r="OYW58" s="661"/>
      <c r="OYX58" s="661"/>
      <c r="OYY58" s="661"/>
      <c r="OYZ58" s="661"/>
      <c r="OZA58" s="661"/>
      <c r="OZB58" s="661"/>
      <c r="OZC58" s="661"/>
      <c r="OZD58" s="661"/>
      <c r="OZE58" s="661"/>
      <c r="OZF58" s="661"/>
      <c r="OZG58" s="661"/>
      <c r="OZH58" s="661"/>
      <c r="OZI58" s="661"/>
      <c r="OZJ58" s="661"/>
      <c r="OZK58" s="661"/>
      <c r="OZL58" s="661"/>
      <c r="OZM58" s="661"/>
      <c r="OZN58" s="661"/>
      <c r="OZO58" s="661"/>
      <c r="OZP58" s="661"/>
      <c r="OZQ58" s="661"/>
      <c r="OZR58" s="661"/>
      <c r="OZS58" s="661"/>
      <c r="OZT58" s="661"/>
      <c r="OZU58" s="661"/>
      <c r="OZV58" s="661"/>
      <c r="OZW58" s="661"/>
      <c r="OZX58" s="661"/>
      <c r="OZY58" s="661"/>
      <c r="OZZ58" s="661"/>
      <c r="PAA58" s="661"/>
      <c r="PAB58" s="661"/>
      <c r="PAC58" s="661"/>
      <c r="PAD58" s="661"/>
      <c r="PAE58" s="661"/>
      <c r="PAF58" s="661"/>
      <c r="PAG58" s="661"/>
      <c r="PAH58" s="661"/>
      <c r="PAI58" s="661"/>
      <c r="PAJ58" s="661"/>
      <c r="PAK58" s="661"/>
      <c r="PAL58" s="661"/>
      <c r="PAM58" s="661"/>
      <c r="PAN58" s="661"/>
      <c r="PAO58" s="661"/>
      <c r="PAP58" s="661"/>
      <c r="PAQ58" s="661"/>
      <c r="PAR58" s="661"/>
      <c r="PAS58" s="661"/>
      <c r="PAT58" s="661"/>
      <c r="PAU58" s="661"/>
      <c r="PAV58" s="661"/>
      <c r="PAW58" s="661"/>
      <c r="PAX58" s="661"/>
      <c r="PAY58" s="661"/>
      <c r="PAZ58" s="661"/>
      <c r="PBA58" s="661"/>
      <c r="PBB58" s="661"/>
      <c r="PBC58" s="661"/>
      <c r="PBD58" s="661"/>
      <c r="PBE58" s="661"/>
      <c r="PBF58" s="661"/>
      <c r="PBG58" s="661"/>
      <c r="PBH58" s="661"/>
      <c r="PBI58" s="661"/>
      <c r="PBJ58" s="661"/>
      <c r="PBK58" s="661"/>
      <c r="PBL58" s="661"/>
      <c r="PBM58" s="661"/>
      <c r="PBN58" s="661"/>
      <c r="PBO58" s="661"/>
      <c r="PBP58" s="661"/>
      <c r="PBQ58" s="661"/>
      <c r="PBR58" s="661"/>
      <c r="PBS58" s="661"/>
      <c r="PBT58" s="661"/>
      <c r="PBU58" s="661"/>
      <c r="PBV58" s="661"/>
      <c r="PBW58" s="661"/>
      <c r="PBX58" s="661"/>
      <c r="PBY58" s="661"/>
      <c r="PBZ58" s="661"/>
      <c r="PCA58" s="661"/>
      <c r="PCB58" s="661"/>
      <c r="PCC58" s="661"/>
      <c r="PCD58" s="661"/>
      <c r="PCE58" s="661"/>
      <c r="PCF58" s="661"/>
      <c r="PCG58" s="661"/>
      <c r="PCH58" s="661"/>
      <c r="PCI58" s="661"/>
      <c r="PCJ58" s="661"/>
      <c r="PCK58" s="661"/>
      <c r="PCL58" s="661"/>
      <c r="PCM58" s="661"/>
      <c r="PCN58" s="661"/>
      <c r="PCO58" s="661"/>
      <c r="PCP58" s="661"/>
      <c r="PCQ58" s="661"/>
      <c r="PCR58" s="661"/>
      <c r="PCS58" s="661"/>
      <c r="PCT58" s="661"/>
      <c r="PCU58" s="661"/>
      <c r="PCV58" s="661"/>
      <c r="PCW58" s="661"/>
      <c r="PCX58" s="661"/>
      <c r="PCY58" s="661"/>
      <c r="PCZ58" s="661"/>
      <c r="PDA58" s="661"/>
      <c r="PDB58" s="661"/>
      <c r="PDC58" s="661"/>
      <c r="PDD58" s="661"/>
      <c r="PDE58" s="661"/>
      <c r="PDF58" s="661"/>
      <c r="PDG58" s="661"/>
      <c r="PDH58" s="661"/>
      <c r="PDI58" s="661"/>
      <c r="PDJ58" s="661"/>
      <c r="PDK58" s="661"/>
      <c r="PDL58" s="661"/>
      <c r="PDM58" s="661"/>
      <c r="PDN58" s="661"/>
      <c r="PDO58" s="661"/>
      <c r="PDP58" s="661"/>
      <c r="PDQ58" s="661"/>
      <c r="PDR58" s="661"/>
      <c r="PDS58" s="661"/>
      <c r="PDT58" s="661"/>
      <c r="PDU58" s="661"/>
      <c r="PDV58" s="661"/>
      <c r="PDW58" s="661"/>
      <c r="PDX58" s="661"/>
      <c r="PDY58" s="661"/>
      <c r="PDZ58" s="661"/>
      <c r="PEA58" s="661"/>
      <c r="PEB58" s="661"/>
      <c r="PEC58" s="661"/>
      <c r="PED58" s="661"/>
      <c r="PEE58" s="661"/>
      <c r="PEF58" s="661"/>
      <c r="PEG58" s="661"/>
      <c r="PEH58" s="661"/>
      <c r="PEI58" s="661"/>
      <c r="PEJ58" s="661"/>
      <c r="PEK58" s="661"/>
      <c r="PEL58" s="661"/>
      <c r="PEM58" s="661"/>
      <c r="PEN58" s="661"/>
      <c r="PEO58" s="661"/>
      <c r="PEP58" s="661"/>
      <c r="PEQ58" s="661"/>
      <c r="PER58" s="661"/>
      <c r="PES58" s="661"/>
      <c r="PET58" s="661"/>
      <c r="PEU58" s="661"/>
      <c r="PEV58" s="661"/>
      <c r="PEW58" s="661"/>
      <c r="PEX58" s="661"/>
      <c r="PEY58" s="661"/>
      <c r="PEZ58" s="661"/>
      <c r="PFA58" s="661"/>
      <c r="PFB58" s="661"/>
      <c r="PFC58" s="661"/>
      <c r="PFD58" s="661"/>
      <c r="PFE58" s="661"/>
      <c r="PFF58" s="661"/>
      <c r="PFG58" s="661"/>
      <c r="PFH58" s="661"/>
      <c r="PFI58" s="661"/>
      <c r="PFJ58" s="661"/>
      <c r="PFK58" s="661"/>
      <c r="PFL58" s="661"/>
      <c r="PFM58" s="661"/>
      <c r="PFN58" s="661"/>
      <c r="PFO58" s="661"/>
      <c r="PFP58" s="661"/>
      <c r="PFQ58" s="661"/>
      <c r="PFR58" s="661"/>
      <c r="PFS58" s="661"/>
      <c r="PFT58" s="661"/>
      <c r="PFU58" s="661"/>
      <c r="PFV58" s="661"/>
      <c r="PFW58" s="661"/>
      <c r="PFX58" s="661"/>
      <c r="PFY58" s="661"/>
      <c r="PFZ58" s="661"/>
      <c r="PGA58" s="661"/>
      <c r="PGB58" s="661"/>
      <c r="PGC58" s="661"/>
      <c r="PGD58" s="661"/>
      <c r="PGE58" s="661"/>
      <c r="PGF58" s="661"/>
      <c r="PGG58" s="661"/>
      <c r="PGH58" s="661"/>
      <c r="PGI58" s="661"/>
      <c r="PGJ58" s="661"/>
      <c r="PGK58" s="661"/>
      <c r="PGL58" s="661"/>
      <c r="PGM58" s="661"/>
      <c r="PGN58" s="661"/>
      <c r="PGO58" s="661"/>
      <c r="PGP58" s="661"/>
      <c r="PGQ58" s="661"/>
      <c r="PGR58" s="661"/>
      <c r="PGS58" s="661"/>
      <c r="PGT58" s="661"/>
      <c r="PGU58" s="661"/>
      <c r="PGV58" s="661"/>
      <c r="PGW58" s="661"/>
      <c r="PGX58" s="661"/>
      <c r="PGY58" s="661"/>
      <c r="PGZ58" s="661"/>
      <c r="PHA58" s="661"/>
      <c r="PHB58" s="661"/>
      <c r="PHC58" s="661"/>
      <c r="PHD58" s="661"/>
      <c r="PHE58" s="661"/>
      <c r="PHF58" s="661"/>
      <c r="PHG58" s="661"/>
      <c r="PHH58" s="661"/>
      <c r="PHI58" s="661"/>
      <c r="PHJ58" s="661"/>
      <c r="PHK58" s="661"/>
      <c r="PHL58" s="661"/>
      <c r="PHM58" s="661"/>
      <c r="PHN58" s="661"/>
      <c r="PHO58" s="661"/>
      <c r="PHP58" s="661"/>
      <c r="PHQ58" s="661"/>
      <c r="PHR58" s="661"/>
      <c r="PHS58" s="661"/>
      <c r="PHT58" s="661"/>
      <c r="PHU58" s="661"/>
      <c r="PHV58" s="661"/>
      <c r="PHW58" s="661"/>
      <c r="PHX58" s="661"/>
      <c r="PHY58" s="661"/>
      <c r="PHZ58" s="661"/>
      <c r="PIA58" s="661"/>
      <c r="PIB58" s="661"/>
      <c r="PIC58" s="661"/>
      <c r="PID58" s="661"/>
      <c r="PIE58" s="661"/>
      <c r="PIF58" s="661"/>
      <c r="PIG58" s="661"/>
      <c r="PIH58" s="661"/>
      <c r="PII58" s="661"/>
      <c r="PIJ58" s="661"/>
      <c r="PIK58" s="661"/>
      <c r="PIL58" s="661"/>
      <c r="PIM58" s="661"/>
      <c r="PIN58" s="661"/>
      <c r="PIO58" s="661"/>
      <c r="PIP58" s="661"/>
      <c r="PIQ58" s="661"/>
      <c r="PIR58" s="661"/>
      <c r="PIS58" s="661"/>
      <c r="PIT58" s="661"/>
      <c r="PIU58" s="661"/>
      <c r="PIV58" s="661"/>
      <c r="PIW58" s="661"/>
      <c r="PIX58" s="661"/>
      <c r="PIY58" s="661"/>
      <c r="PIZ58" s="661"/>
      <c r="PJA58" s="661"/>
      <c r="PJB58" s="661"/>
      <c r="PJC58" s="661"/>
      <c r="PJD58" s="661"/>
      <c r="PJE58" s="661"/>
      <c r="PJF58" s="661"/>
      <c r="PJG58" s="661"/>
      <c r="PJH58" s="661"/>
      <c r="PJI58" s="661"/>
      <c r="PJJ58" s="661"/>
      <c r="PJK58" s="661"/>
      <c r="PJL58" s="661"/>
      <c r="PJM58" s="661"/>
      <c r="PJN58" s="661"/>
      <c r="PJO58" s="661"/>
      <c r="PJP58" s="661"/>
      <c r="PJQ58" s="661"/>
      <c r="PJR58" s="661"/>
      <c r="PJS58" s="661"/>
      <c r="PJT58" s="661"/>
      <c r="PJU58" s="661"/>
      <c r="PJV58" s="661"/>
      <c r="PJW58" s="661"/>
      <c r="PJX58" s="661"/>
      <c r="PJY58" s="661"/>
      <c r="PJZ58" s="661"/>
      <c r="PKA58" s="661"/>
      <c r="PKB58" s="661"/>
      <c r="PKC58" s="661"/>
      <c r="PKD58" s="661"/>
      <c r="PKE58" s="661"/>
      <c r="PKF58" s="661"/>
      <c r="PKG58" s="661"/>
      <c r="PKH58" s="661"/>
      <c r="PKI58" s="661"/>
      <c r="PKJ58" s="661"/>
      <c r="PKK58" s="661"/>
      <c r="PKL58" s="661"/>
      <c r="PKM58" s="661"/>
      <c r="PKN58" s="661"/>
      <c r="PKO58" s="661"/>
      <c r="PKP58" s="661"/>
      <c r="PKQ58" s="661"/>
      <c r="PKR58" s="661"/>
      <c r="PKS58" s="661"/>
      <c r="PKT58" s="661"/>
      <c r="PKU58" s="661"/>
      <c r="PKV58" s="661"/>
      <c r="PKW58" s="661"/>
      <c r="PKX58" s="661"/>
      <c r="PKY58" s="661"/>
      <c r="PKZ58" s="661"/>
      <c r="PLA58" s="661"/>
      <c r="PLB58" s="661"/>
      <c r="PLC58" s="661"/>
      <c r="PLD58" s="661"/>
      <c r="PLE58" s="661"/>
      <c r="PLF58" s="661"/>
      <c r="PLG58" s="661"/>
      <c r="PLH58" s="661"/>
      <c r="PLI58" s="661"/>
      <c r="PLJ58" s="661"/>
      <c r="PLK58" s="661"/>
      <c r="PLL58" s="661"/>
      <c r="PLM58" s="661"/>
      <c r="PLN58" s="661"/>
      <c r="PLO58" s="661"/>
      <c r="PLP58" s="661"/>
      <c r="PLQ58" s="661"/>
      <c r="PLR58" s="661"/>
      <c r="PLS58" s="661"/>
      <c r="PLT58" s="661"/>
      <c r="PLU58" s="661"/>
      <c r="PLV58" s="661"/>
      <c r="PLW58" s="661"/>
      <c r="PLX58" s="661"/>
      <c r="PLY58" s="661"/>
      <c r="PLZ58" s="661"/>
      <c r="PMA58" s="661"/>
      <c r="PMB58" s="661"/>
      <c r="PMC58" s="661"/>
      <c r="PMD58" s="661"/>
      <c r="PME58" s="661"/>
      <c r="PMF58" s="661"/>
      <c r="PMG58" s="661"/>
      <c r="PMH58" s="661"/>
      <c r="PMI58" s="661"/>
      <c r="PMJ58" s="661"/>
      <c r="PMK58" s="661"/>
      <c r="PML58" s="661"/>
      <c r="PMM58" s="661"/>
      <c r="PMN58" s="661"/>
      <c r="PMO58" s="661"/>
      <c r="PMP58" s="661"/>
      <c r="PMQ58" s="661"/>
      <c r="PMR58" s="661"/>
      <c r="PMS58" s="661"/>
      <c r="PMT58" s="661"/>
      <c r="PMU58" s="661"/>
      <c r="PMV58" s="661"/>
      <c r="PMW58" s="661"/>
      <c r="PMX58" s="661"/>
      <c r="PMY58" s="661"/>
      <c r="PMZ58" s="661"/>
      <c r="PNA58" s="661"/>
      <c r="PNB58" s="661"/>
      <c r="PNC58" s="661"/>
      <c r="PND58" s="661"/>
      <c r="PNE58" s="661"/>
      <c r="PNF58" s="661"/>
      <c r="PNG58" s="661"/>
      <c r="PNH58" s="661"/>
      <c r="PNI58" s="661"/>
      <c r="PNJ58" s="661"/>
      <c r="PNK58" s="661"/>
      <c r="PNL58" s="661"/>
      <c r="PNM58" s="661"/>
      <c r="PNN58" s="661"/>
      <c r="PNO58" s="661"/>
      <c r="PNP58" s="661"/>
      <c r="PNQ58" s="661"/>
      <c r="PNR58" s="661"/>
      <c r="PNS58" s="661"/>
      <c r="PNT58" s="661"/>
      <c r="PNU58" s="661"/>
      <c r="PNV58" s="661"/>
      <c r="PNW58" s="661"/>
      <c r="PNX58" s="661"/>
      <c r="PNY58" s="661"/>
      <c r="PNZ58" s="661"/>
      <c r="POA58" s="661"/>
      <c r="POB58" s="661"/>
      <c r="POC58" s="661"/>
      <c r="POD58" s="661"/>
      <c r="POE58" s="661"/>
      <c r="POF58" s="661"/>
      <c r="POG58" s="661"/>
      <c r="POH58" s="661"/>
      <c r="POI58" s="661"/>
      <c r="POJ58" s="661"/>
      <c r="POK58" s="661"/>
      <c r="POL58" s="661"/>
      <c r="POM58" s="661"/>
      <c r="PON58" s="661"/>
      <c r="POO58" s="661"/>
      <c r="POP58" s="661"/>
      <c r="POQ58" s="661"/>
      <c r="POR58" s="661"/>
      <c r="POS58" s="661"/>
      <c r="POT58" s="661"/>
      <c r="POU58" s="661"/>
      <c r="POV58" s="661"/>
      <c r="POW58" s="661"/>
      <c r="POX58" s="661"/>
      <c r="POY58" s="661"/>
      <c r="POZ58" s="661"/>
      <c r="PPA58" s="661"/>
      <c r="PPB58" s="661"/>
      <c r="PPC58" s="661"/>
      <c r="PPD58" s="661"/>
      <c r="PPE58" s="661"/>
      <c r="PPF58" s="661"/>
      <c r="PPG58" s="661"/>
      <c r="PPH58" s="661"/>
      <c r="PPI58" s="661"/>
      <c r="PPJ58" s="661"/>
      <c r="PPK58" s="661"/>
      <c r="PPL58" s="661"/>
      <c r="PPM58" s="661"/>
      <c r="PPN58" s="661"/>
      <c r="PPO58" s="661"/>
      <c r="PPP58" s="661"/>
      <c r="PPQ58" s="661"/>
      <c r="PPR58" s="661"/>
      <c r="PPS58" s="661"/>
      <c r="PPT58" s="661"/>
      <c r="PPU58" s="661"/>
      <c r="PPV58" s="661"/>
      <c r="PPW58" s="661"/>
      <c r="PPX58" s="661"/>
      <c r="PPY58" s="661"/>
      <c r="PPZ58" s="661"/>
      <c r="PQA58" s="661"/>
      <c r="PQB58" s="661"/>
      <c r="PQC58" s="661"/>
      <c r="PQD58" s="661"/>
      <c r="PQE58" s="661"/>
      <c r="PQF58" s="661"/>
      <c r="PQG58" s="661"/>
      <c r="PQH58" s="661"/>
      <c r="PQI58" s="661"/>
      <c r="PQJ58" s="661"/>
      <c r="PQK58" s="661"/>
      <c r="PQL58" s="661"/>
      <c r="PQM58" s="661"/>
      <c r="PQN58" s="661"/>
      <c r="PQO58" s="661"/>
      <c r="PQP58" s="661"/>
      <c r="PQQ58" s="661"/>
      <c r="PQR58" s="661"/>
      <c r="PQS58" s="661"/>
      <c r="PQT58" s="661"/>
      <c r="PQU58" s="661"/>
      <c r="PQV58" s="661"/>
      <c r="PQW58" s="661"/>
      <c r="PQX58" s="661"/>
      <c r="PQY58" s="661"/>
      <c r="PQZ58" s="661"/>
      <c r="PRA58" s="661"/>
      <c r="PRB58" s="661"/>
      <c r="PRC58" s="661"/>
      <c r="PRD58" s="661"/>
      <c r="PRE58" s="661"/>
      <c r="PRF58" s="661"/>
      <c r="PRG58" s="661"/>
      <c r="PRH58" s="661"/>
      <c r="PRI58" s="661"/>
      <c r="PRJ58" s="661"/>
      <c r="PRK58" s="661"/>
      <c r="PRL58" s="661"/>
      <c r="PRM58" s="661"/>
      <c r="PRN58" s="661"/>
      <c r="PRO58" s="661"/>
      <c r="PRP58" s="661"/>
      <c r="PRQ58" s="661"/>
      <c r="PRR58" s="661"/>
      <c r="PRS58" s="661"/>
      <c r="PRT58" s="661"/>
      <c r="PRU58" s="661"/>
      <c r="PRV58" s="661"/>
      <c r="PRW58" s="661"/>
      <c r="PRX58" s="661"/>
      <c r="PRY58" s="661"/>
      <c r="PRZ58" s="661"/>
      <c r="PSA58" s="661"/>
      <c r="PSB58" s="661"/>
      <c r="PSC58" s="661"/>
      <c r="PSD58" s="661"/>
      <c r="PSE58" s="661"/>
      <c r="PSF58" s="661"/>
      <c r="PSG58" s="661"/>
      <c r="PSH58" s="661"/>
      <c r="PSI58" s="661"/>
      <c r="PSJ58" s="661"/>
      <c r="PSK58" s="661"/>
      <c r="PSL58" s="661"/>
      <c r="PSM58" s="661"/>
      <c r="PSN58" s="661"/>
      <c r="PSO58" s="661"/>
      <c r="PSP58" s="661"/>
      <c r="PSQ58" s="661"/>
      <c r="PSR58" s="661"/>
      <c r="PSS58" s="661"/>
      <c r="PST58" s="661"/>
      <c r="PSU58" s="661"/>
      <c r="PSV58" s="661"/>
      <c r="PSW58" s="661"/>
      <c r="PSX58" s="661"/>
      <c r="PSY58" s="661"/>
      <c r="PSZ58" s="661"/>
      <c r="PTA58" s="661"/>
      <c r="PTB58" s="661"/>
      <c r="PTC58" s="661"/>
      <c r="PTD58" s="661"/>
      <c r="PTE58" s="661"/>
      <c r="PTF58" s="661"/>
      <c r="PTG58" s="661"/>
      <c r="PTH58" s="661"/>
      <c r="PTI58" s="661"/>
      <c r="PTJ58" s="661"/>
      <c r="PTK58" s="661"/>
      <c r="PTL58" s="661"/>
      <c r="PTM58" s="661"/>
      <c r="PTN58" s="661"/>
      <c r="PTO58" s="661"/>
      <c r="PTP58" s="661"/>
      <c r="PTQ58" s="661"/>
      <c r="PTR58" s="661"/>
      <c r="PTS58" s="661"/>
      <c r="PTT58" s="661"/>
      <c r="PTU58" s="661"/>
      <c r="PTV58" s="661"/>
      <c r="PTW58" s="661"/>
      <c r="PTX58" s="661"/>
      <c r="PTY58" s="661"/>
      <c r="PTZ58" s="661"/>
      <c r="PUA58" s="661"/>
      <c r="PUB58" s="661"/>
      <c r="PUC58" s="661"/>
      <c r="PUD58" s="661"/>
      <c r="PUE58" s="661"/>
      <c r="PUF58" s="661"/>
      <c r="PUG58" s="661"/>
      <c r="PUH58" s="661"/>
      <c r="PUI58" s="661"/>
      <c r="PUJ58" s="661"/>
      <c r="PUK58" s="661"/>
      <c r="PUL58" s="661"/>
      <c r="PUM58" s="661"/>
      <c r="PUN58" s="661"/>
      <c r="PUO58" s="661"/>
      <c r="PUP58" s="661"/>
      <c r="PUQ58" s="661"/>
      <c r="PUR58" s="661"/>
      <c r="PUS58" s="661"/>
      <c r="PUT58" s="661"/>
      <c r="PUU58" s="661"/>
      <c r="PUV58" s="661"/>
      <c r="PUW58" s="661"/>
      <c r="PUX58" s="661"/>
      <c r="PUY58" s="661"/>
      <c r="PUZ58" s="661"/>
      <c r="PVA58" s="661"/>
      <c r="PVB58" s="661"/>
      <c r="PVC58" s="661"/>
      <c r="PVD58" s="661"/>
      <c r="PVE58" s="661"/>
      <c r="PVF58" s="661"/>
      <c r="PVG58" s="661"/>
      <c r="PVH58" s="661"/>
      <c r="PVI58" s="661"/>
      <c r="PVJ58" s="661"/>
      <c r="PVK58" s="661"/>
      <c r="PVL58" s="661"/>
      <c r="PVM58" s="661"/>
      <c r="PVN58" s="661"/>
      <c r="PVO58" s="661"/>
      <c r="PVP58" s="661"/>
      <c r="PVQ58" s="661"/>
      <c r="PVR58" s="661"/>
      <c r="PVS58" s="661"/>
      <c r="PVT58" s="661"/>
      <c r="PVU58" s="661"/>
      <c r="PVV58" s="661"/>
      <c r="PVW58" s="661"/>
      <c r="PVX58" s="661"/>
      <c r="PVY58" s="661"/>
      <c r="PVZ58" s="661"/>
      <c r="PWA58" s="661"/>
      <c r="PWB58" s="661"/>
      <c r="PWC58" s="661"/>
      <c r="PWD58" s="661"/>
      <c r="PWE58" s="661"/>
      <c r="PWF58" s="661"/>
      <c r="PWG58" s="661"/>
      <c r="PWH58" s="661"/>
      <c r="PWI58" s="661"/>
      <c r="PWJ58" s="661"/>
      <c r="PWK58" s="661"/>
      <c r="PWL58" s="661"/>
      <c r="PWM58" s="661"/>
      <c r="PWN58" s="661"/>
      <c r="PWO58" s="661"/>
      <c r="PWP58" s="661"/>
      <c r="PWQ58" s="661"/>
      <c r="PWR58" s="661"/>
      <c r="PWS58" s="661"/>
      <c r="PWT58" s="661"/>
      <c r="PWU58" s="661"/>
      <c r="PWV58" s="661"/>
      <c r="PWW58" s="661"/>
      <c r="PWX58" s="661"/>
      <c r="PWY58" s="661"/>
      <c r="PWZ58" s="661"/>
      <c r="PXA58" s="661"/>
      <c r="PXB58" s="661"/>
      <c r="PXC58" s="661"/>
      <c r="PXD58" s="661"/>
      <c r="PXE58" s="661"/>
      <c r="PXF58" s="661"/>
      <c r="PXG58" s="661"/>
      <c r="PXH58" s="661"/>
      <c r="PXI58" s="661"/>
      <c r="PXJ58" s="661"/>
      <c r="PXK58" s="661"/>
      <c r="PXL58" s="661"/>
      <c r="PXM58" s="661"/>
      <c r="PXN58" s="661"/>
      <c r="PXO58" s="661"/>
      <c r="PXP58" s="661"/>
      <c r="PXQ58" s="661"/>
      <c r="PXR58" s="661"/>
      <c r="PXS58" s="661"/>
      <c r="PXT58" s="661"/>
      <c r="PXU58" s="661"/>
      <c r="PXV58" s="661"/>
      <c r="PXW58" s="661"/>
      <c r="PXX58" s="661"/>
      <c r="PXY58" s="661"/>
      <c r="PXZ58" s="661"/>
      <c r="PYA58" s="661"/>
      <c r="PYB58" s="661"/>
      <c r="PYC58" s="661"/>
      <c r="PYD58" s="661"/>
      <c r="PYE58" s="661"/>
      <c r="PYF58" s="661"/>
      <c r="PYG58" s="661"/>
      <c r="PYH58" s="661"/>
      <c r="PYI58" s="661"/>
      <c r="PYJ58" s="661"/>
      <c r="PYK58" s="661"/>
      <c r="PYL58" s="661"/>
      <c r="PYM58" s="661"/>
      <c r="PYN58" s="661"/>
      <c r="PYO58" s="661"/>
      <c r="PYP58" s="661"/>
      <c r="PYQ58" s="661"/>
      <c r="PYR58" s="661"/>
      <c r="PYS58" s="661"/>
      <c r="PYT58" s="661"/>
      <c r="PYU58" s="661"/>
      <c r="PYV58" s="661"/>
      <c r="PYW58" s="661"/>
      <c r="PYX58" s="661"/>
      <c r="PYY58" s="661"/>
      <c r="PYZ58" s="661"/>
      <c r="PZA58" s="661"/>
      <c r="PZB58" s="661"/>
      <c r="PZC58" s="661"/>
      <c r="PZD58" s="661"/>
      <c r="PZE58" s="661"/>
      <c r="PZF58" s="661"/>
      <c r="PZG58" s="661"/>
      <c r="PZH58" s="661"/>
      <c r="PZI58" s="661"/>
      <c r="PZJ58" s="661"/>
      <c r="PZK58" s="661"/>
      <c r="PZL58" s="661"/>
      <c r="PZM58" s="661"/>
      <c r="PZN58" s="661"/>
      <c r="PZO58" s="661"/>
      <c r="PZP58" s="661"/>
      <c r="PZQ58" s="661"/>
      <c r="PZR58" s="661"/>
      <c r="PZS58" s="661"/>
      <c r="PZT58" s="661"/>
      <c r="PZU58" s="661"/>
      <c r="PZV58" s="661"/>
      <c r="PZW58" s="661"/>
      <c r="PZX58" s="661"/>
      <c r="PZY58" s="661"/>
      <c r="PZZ58" s="661"/>
      <c r="QAA58" s="661"/>
      <c r="QAB58" s="661"/>
      <c r="QAC58" s="661"/>
      <c r="QAD58" s="661"/>
      <c r="QAE58" s="661"/>
      <c r="QAF58" s="661"/>
      <c r="QAG58" s="661"/>
      <c r="QAH58" s="661"/>
      <c r="QAI58" s="661"/>
      <c r="QAJ58" s="661"/>
      <c r="QAK58" s="661"/>
      <c r="QAL58" s="661"/>
      <c r="QAM58" s="661"/>
      <c r="QAN58" s="661"/>
      <c r="QAO58" s="661"/>
      <c r="QAP58" s="661"/>
      <c r="QAQ58" s="661"/>
      <c r="QAR58" s="661"/>
      <c r="QAS58" s="661"/>
      <c r="QAT58" s="661"/>
      <c r="QAU58" s="661"/>
      <c r="QAV58" s="661"/>
      <c r="QAW58" s="661"/>
      <c r="QAX58" s="661"/>
      <c r="QAY58" s="661"/>
      <c r="QAZ58" s="661"/>
      <c r="QBA58" s="661"/>
      <c r="QBB58" s="661"/>
      <c r="QBC58" s="661"/>
      <c r="QBD58" s="661"/>
      <c r="QBE58" s="661"/>
      <c r="QBF58" s="661"/>
      <c r="QBG58" s="661"/>
      <c r="QBH58" s="661"/>
      <c r="QBI58" s="661"/>
      <c r="QBJ58" s="661"/>
      <c r="QBK58" s="661"/>
      <c r="QBL58" s="661"/>
      <c r="QBM58" s="661"/>
      <c r="QBN58" s="661"/>
      <c r="QBO58" s="661"/>
      <c r="QBP58" s="661"/>
      <c r="QBQ58" s="661"/>
      <c r="QBR58" s="661"/>
      <c r="QBS58" s="661"/>
      <c r="QBT58" s="661"/>
      <c r="QBU58" s="661"/>
      <c r="QBV58" s="661"/>
      <c r="QBW58" s="661"/>
      <c r="QBX58" s="661"/>
      <c r="QBY58" s="661"/>
      <c r="QBZ58" s="661"/>
      <c r="QCA58" s="661"/>
      <c r="QCB58" s="661"/>
      <c r="QCC58" s="661"/>
      <c r="QCD58" s="661"/>
      <c r="QCE58" s="661"/>
      <c r="QCF58" s="661"/>
      <c r="QCG58" s="661"/>
      <c r="QCH58" s="661"/>
      <c r="QCI58" s="661"/>
      <c r="QCJ58" s="661"/>
      <c r="QCK58" s="661"/>
      <c r="QCL58" s="661"/>
      <c r="QCM58" s="661"/>
      <c r="QCN58" s="661"/>
      <c r="QCO58" s="661"/>
      <c r="QCP58" s="661"/>
      <c r="QCQ58" s="661"/>
      <c r="QCR58" s="661"/>
      <c r="QCS58" s="661"/>
      <c r="QCT58" s="661"/>
      <c r="QCU58" s="661"/>
      <c r="QCV58" s="661"/>
      <c r="QCW58" s="661"/>
      <c r="QCX58" s="661"/>
      <c r="QCY58" s="661"/>
      <c r="QCZ58" s="661"/>
      <c r="QDA58" s="661"/>
      <c r="QDB58" s="661"/>
      <c r="QDC58" s="661"/>
      <c r="QDD58" s="661"/>
      <c r="QDE58" s="661"/>
      <c r="QDF58" s="661"/>
      <c r="QDG58" s="661"/>
      <c r="QDH58" s="661"/>
      <c r="QDI58" s="661"/>
      <c r="QDJ58" s="661"/>
      <c r="QDK58" s="661"/>
      <c r="QDL58" s="661"/>
      <c r="QDM58" s="661"/>
      <c r="QDN58" s="661"/>
      <c r="QDO58" s="661"/>
      <c r="QDP58" s="661"/>
      <c r="QDQ58" s="661"/>
      <c r="QDR58" s="661"/>
      <c r="QDS58" s="661"/>
      <c r="QDT58" s="661"/>
      <c r="QDU58" s="661"/>
      <c r="QDV58" s="661"/>
      <c r="QDW58" s="661"/>
      <c r="QDX58" s="661"/>
      <c r="QDY58" s="661"/>
      <c r="QDZ58" s="661"/>
      <c r="QEA58" s="661"/>
      <c r="QEB58" s="661"/>
      <c r="QEC58" s="661"/>
      <c r="QED58" s="661"/>
      <c r="QEE58" s="661"/>
      <c r="QEF58" s="661"/>
      <c r="QEG58" s="661"/>
      <c r="QEH58" s="661"/>
      <c r="QEI58" s="661"/>
      <c r="QEJ58" s="661"/>
      <c r="QEK58" s="661"/>
      <c r="QEL58" s="661"/>
      <c r="QEM58" s="661"/>
      <c r="QEN58" s="661"/>
      <c r="QEO58" s="661"/>
      <c r="QEP58" s="661"/>
      <c r="QEQ58" s="661"/>
      <c r="QER58" s="661"/>
      <c r="QES58" s="661"/>
      <c r="QET58" s="661"/>
      <c r="QEU58" s="661"/>
      <c r="QEV58" s="661"/>
      <c r="QEW58" s="661"/>
      <c r="QEX58" s="661"/>
      <c r="QEY58" s="661"/>
      <c r="QEZ58" s="661"/>
      <c r="QFA58" s="661"/>
      <c r="QFB58" s="661"/>
      <c r="QFC58" s="661"/>
      <c r="QFD58" s="661"/>
      <c r="QFE58" s="661"/>
      <c r="QFF58" s="661"/>
      <c r="QFG58" s="661"/>
      <c r="QFH58" s="661"/>
      <c r="QFI58" s="661"/>
      <c r="QFJ58" s="661"/>
      <c r="QFK58" s="661"/>
      <c r="QFL58" s="661"/>
      <c r="QFM58" s="661"/>
      <c r="QFN58" s="661"/>
      <c r="QFO58" s="661"/>
      <c r="QFP58" s="661"/>
      <c r="QFQ58" s="661"/>
      <c r="QFR58" s="661"/>
      <c r="QFS58" s="661"/>
      <c r="QFT58" s="661"/>
      <c r="QFU58" s="661"/>
      <c r="QFV58" s="661"/>
      <c r="QFW58" s="661"/>
      <c r="QFX58" s="661"/>
      <c r="QFY58" s="661"/>
      <c r="QFZ58" s="661"/>
      <c r="QGA58" s="661"/>
      <c r="QGB58" s="661"/>
      <c r="QGC58" s="661"/>
      <c r="QGD58" s="661"/>
      <c r="QGE58" s="661"/>
      <c r="QGF58" s="661"/>
      <c r="QGG58" s="661"/>
      <c r="QGH58" s="661"/>
      <c r="QGI58" s="661"/>
      <c r="QGJ58" s="661"/>
      <c r="QGK58" s="661"/>
      <c r="QGL58" s="661"/>
      <c r="QGM58" s="661"/>
      <c r="QGN58" s="661"/>
      <c r="QGO58" s="661"/>
      <c r="QGP58" s="661"/>
      <c r="QGQ58" s="661"/>
      <c r="QGR58" s="661"/>
      <c r="QGS58" s="661"/>
      <c r="QGT58" s="661"/>
      <c r="QGU58" s="661"/>
      <c r="QGV58" s="661"/>
      <c r="QGW58" s="661"/>
      <c r="QGX58" s="661"/>
      <c r="QGY58" s="661"/>
      <c r="QGZ58" s="661"/>
      <c r="QHA58" s="661"/>
      <c r="QHB58" s="661"/>
      <c r="QHC58" s="661"/>
      <c r="QHD58" s="661"/>
      <c r="QHE58" s="661"/>
      <c r="QHF58" s="661"/>
      <c r="QHG58" s="661"/>
      <c r="QHH58" s="661"/>
      <c r="QHI58" s="661"/>
      <c r="QHJ58" s="661"/>
      <c r="QHK58" s="661"/>
      <c r="QHL58" s="661"/>
      <c r="QHM58" s="661"/>
      <c r="QHN58" s="661"/>
      <c r="QHO58" s="661"/>
      <c r="QHP58" s="661"/>
      <c r="QHQ58" s="661"/>
      <c r="QHR58" s="661"/>
      <c r="QHS58" s="661"/>
      <c r="QHT58" s="661"/>
      <c r="QHU58" s="661"/>
      <c r="QHV58" s="661"/>
      <c r="QHW58" s="661"/>
      <c r="QHX58" s="661"/>
      <c r="QHY58" s="661"/>
      <c r="QHZ58" s="661"/>
      <c r="QIA58" s="661"/>
      <c r="QIB58" s="661"/>
      <c r="QIC58" s="661"/>
      <c r="QID58" s="661"/>
      <c r="QIE58" s="661"/>
      <c r="QIF58" s="661"/>
      <c r="QIG58" s="661"/>
      <c r="QIH58" s="661"/>
      <c r="QII58" s="661"/>
      <c r="QIJ58" s="661"/>
      <c r="QIK58" s="661"/>
      <c r="QIL58" s="661"/>
      <c r="QIM58" s="661"/>
      <c r="QIN58" s="661"/>
      <c r="QIO58" s="661"/>
      <c r="QIP58" s="661"/>
      <c r="QIQ58" s="661"/>
      <c r="QIR58" s="661"/>
      <c r="QIS58" s="661"/>
      <c r="QIT58" s="661"/>
      <c r="QIU58" s="661"/>
      <c r="QIV58" s="661"/>
      <c r="QIW58" s="661"/>
      <c r="QIX58" s="661"/>
      <c r="QIY58" s="661"/>
      <c r="QIZ58" s="661"/>
      <c r="QJA58" s="661"/>
      <c r="QJB58" s="661"/>
      <c r="QJC58" s="661"/>
      <c r="QJD58" s="661"/>
      <c r="QJE58" s="661"/>
      <c r="QJF58" s="661"/>
      <c r="QJG58" s="661"/>
      <c r="QJH58" s="661"/>
      <c r="QJI58" s="661"/>
      <c r="QJJ58" s="661"/>
      <c r="QJK58" s="661"/>
      <c r="QJL58" s="661"/>
      <c r="QJM58" s="661"/>
      <c r="QJN58" s="661"/>
      <c r="QJO58" s="661"/>
      <c r="QJP58" s="661"/>
      <c r="QJQ58" s="661"/>
      <c r="QJR58" s="661"/>
      <c r="QJS58" s="661"/>
      <c r="QJT58" s="661"/>
      <c r="QJU58" s="661"/>
      <c r="QJV58" s="661"/>
      <c r="QJW58" s="661"/>
      <c r="QJX58" s="661"/>
      <c r="QJY58" s="661"/>
      <c r="QJZ58" s="661"/>
      <c r="QKA58" s="661"/>
      <c r="QKB58" s="661"/>
      <c r="QKC58" s="661"/>
      <c r="QKD58" s="661"/>
      <c r="QKE58" s="661"/>
      <c r="QKF58" s="661"/>
      <c r="QKG58" s="661"/>
      <c r="QKH58" s="661"/>
      <c r="QKI58" s="661"/>
      <c r="QKJ58" s="661"/>
      <c r="QKK58" s="661"/>
      <c r="QKL58" s="661"/>
      <c r="QKM58" s="661"/>
      <c r="QKN58" s="661"/>
      <c r="QKO58" s="661"/>
      <c r="QKP58" s="661"/>
      <c r="QKQ58" s="661"/>
      <c r="QKR58" s="661"/>
      <c r="QKS58" s="661"/>
      <c r="QKT58" s="661"/>
      <c r="QKU58" s="661"/>
      <c r="QKV58" s="661"/>
      <c r="QKW58" s="661"/>
      <c r="QKX58" s="661"/>
      <c r="QKY58" s="661"/>
      <c r="QKZ58" s="661"/>
      <c r="QLA58" s="661"/>
      <c r="QLB58" s="661"/>
      <c r="QLC58" s="661"/>
      <c r="QLD58" s="661"/>
      <c r="QLE58" s="661"/>
      <c r="QLF58" s="661"/>
      <c r="QLG58" s="661"/>
      <c r="QLH58" s="661"/>
      <c r="QLI58" s="661"/>
      <c r="QLJ58" s="661"/>
      <c r="QLK58" s="661"/>
      <c r="QLL58" s="661"/>
      <c r="QLM58" s="661"/>
      <c r="QLN58" s="661"/>
      <c r="QLO58" s="661"/>
      <c r="QLP58" s="661"/>
      <c r="QLQ58" s="661"/>
      <c r="QLR58" s="661"/>
      <c r="QLS58" s="661"/>
      <c r="QLT58" s="661"/>
      <c r="QLU58" s="661"/>
      <c r="QLV58" s="661"/>
      <c r="QLW58" s="661"/>
      <c r="QLX58" s="661"/>
      <c r="QLY58" s="661"/>
      <c r="QLZ58" s="661"/>
      <c r="QMA58" s="661"/>
      <c r="QMB58" s="661"/>
      <c r="QMC58" s="661"/>
      <c r="QMD58" s="661"/>
      <c r="QME58" s="661"/>
      <c r="QMF58" s="661"/>
      <c r="QMG58" s="661"/>
      <c r="QMH58" s="661"/>
      <c r="QMI58" s="661"/>
      <c r="QMJ58" s="661"/>
      <c r="QMK58" s="661"/>
      <c r="QML58" s="661"/>
      <c r="QMM58" s="661"/>
      <c r="QMN58" s="661"/>
      <c r="QMO58" s="661"/>
      <c r="QMP58" s="661"/>
      <c r="QMQ58" s="661"/>
      <c r="QMR58" s="661"/>
      <c r="QMS58" s="661"/>
      <c r="QMT58" s="661"/>
      <c r="QMU58" s="661"/>
      <c r="QMV58" s="661"/>
      <c r="QMW58" s="661"/>
      <c r="QMX58" s="661"/>
      <c r="QMY58" s="661"/>
      <c r="QMZ58" s="661"/>
      <c r="QNA58" s="661"/>
      <c r="QNB58" s="661"/>
      <c r="QNC58" s="661"/>
      <c r="QND58" s="661"/>
      <c r="QNE58" s="661"/>
      <c r="QNF58" s="661"/>
      <c r="QNG58" s="661"/>
      <c r="QNH58" s="661"/>
      <c r="QNI58" s="661"/>
      <c r="QNJ58" s="661"/>
      <c r="QNK58" s="661"/>
      <c r="QNL58" s="661"/>
      <c r="QNM58" s="661"/>
      <c r="QNN58" s="661"/>
      <c r="QNO58" s="661"/>
      <c r="QNP58" s="661"/>
      <c r="QNQ58" s="661"/>
      <c r="QNR58" s="661"/>
      <c r="QNS58" s="661"/>
      <c r="QNT58" s="661"/>
      <c r="QNU58" s="661"/>
      <c r="QNV58" s="661"/>
      <c r="QNW58" s="661"/>
      <c r="QNX58" s="661"/>
      <c r="QNY58" s="661"/>
      <c r="QNZ58" s="661"/>
      <c r="QOA58" s="661"/>
      <c r="QOB58" s="661"/>
      <c r="QOC58" s="661"/>
      <c r="QOD58" s="661"/>
      <c r="QOE58" s="661"/>
      <c r="QOF58" s="661"/>
      <c r="QOG58" s="661"/>
      <c r="QOH58" s="661"/>
      <c r="QOI58" s="661"/>
      <c r="QOJ58" s="661"/>
      <c r="QOK58" s="661"/>
      <c r="QOL58" s="661"/>
      <c r="QOM58" s="661"/>
      <c r="QON58" s="661"/>
      <c r="QOO58" s="661"/>
      <c r="QOP58" s="661"/>
      <c r="QOQ58" s="661"/>
      <c r="QOR58" s="661"/>
      <c r="QOS58" s="661"/>
      <c r="QOT58" s="661"/>
      <c r="QOU58" s="661"/>
      <c r="QOV58" s="661"/>
      <c r="QOW58" s="661"/>
      <c r="QOX58" s="661"/>
      <c r="QOY58" s="661"/>
      <c r="QOZ58" s="661"/>
      <c r="QPA58" s="661"/>
      <c r="QPB58" s="661"/>
      <c r="QPC58" s="661"/>
      <c r="QPD58" s="661"/>
      <c r="QPE58" s="661"/>
      <c r="QPF58" s="661"/>
      <c r="QPG58" s="661"/>
      <c r="QPH58" s="661"/>
      <c r="QPI58" s="661"/>
      <c r="QPJ58" s="661"/>
      <c r="QPK58" s="661"/>
      <c r="QPL58" s="661"/>
      <c r="QPM58" s="661"/>
      <c r="QPN58" s="661"/>
      <c r="QPO58" s="661"/>
      <c r="QPP58" s="661"/>
      <c r="QPQ58" s="661"/>
      <c r="QPR58" s="661"/>
      <c r="QPS58" s="661"/>
      <c r="QPT58" s="661"/>
      <c r="QPU58" s="661"/>
      <c r="QPV58" s="661"/>
      <c r="QPW58" s="661"/>
      <c r="QPX58" s="661"/>
      <c r="QPY58" s="661"/>
      <c r="QPZ58" s="661"/>
      <c r="QQA58" s="661"/>
      <c r="QQB58" s="661"/>
      <c r="QQC58" s="661"/>
      <c r="QQD58" s="661"/>
      <c r="QQE58" s="661"/>
      <c r="QQF58" s="661"/>
      <c r="QQG58" s="661"/>
      <c r="QQH58" s="661"/>
      <c r="QQI58" s="661"/>
      <c r="QQJ58" s="661"/>
      <c r="QQK58" s="661"/>
      <c r="QQL58" s="661"/>
      <c r="QQM58" s="661"/>
      <c r="QQN58" s="661"/>
      <c r="QQO58" s="661"/>
      <c r="QQP58" s="661"/>
      <c r="QQQ58" s="661"/>
      <c r="QQR58" s="661"/>
      <c r="QQS58" s="661"/>
      <c r="QQT58" s="661"/>
      <c r="QQU58" s="661"/>
      <c r="QQV58" s="661"/>
      <c r="QQW58" s="661"/>
      <c r="QQX58" s="661"/>
      <c r="QQY58" s="661"/>
      <c r="QQZ58" s="661"/>
      <c r="QRA58" s="661"/>
      <c r="QRB58" s="661"/>
      <c r="QRC58" s="661"/>
      <c r="QRD58" s="661"/>
      <c r="QRE58" s="661"/>
      <c r="QRF58" s="661"/>
      <c r="QRG58" s="661"/>
      <c r="QRH58" s="661"/>
      <c r="QRI58" s="661"/>
      <c r="QRJ58" s="661"/>
      <c r="QRK58" s="661"/>
      <c r="QRL58" s="661"/>
      <c r="QRM58" s="661"/>
      <c r="QRN58" s="661"/>
      <c r="QRO58" s="661"/>
      <c r="QRP58" s="661"/>
      <c r="QRQ58" s="661"/>
      <c r="QRR58" s="661"/>
      <c r="QRS58" s="661"/>
      <c r="QRT58" s="661"/>
      <c r="QRU58" s="661"/>
      <c r="QRV58" s="661"/>
      <c r="QRW58" s="661"/>
      <c r="QRX58" s="661"/>
      <c r="QRY58" s="661"/>
      <c r="QRZ58" s="661"/>
      <c r="QSA58" s="661"/>
      <c r="QSB58" s="661"/>
      <c r="QSC58" s="661"/>
      <c r="QSD58" s="661"/>
      <c r="QSE58" s="661"/>
      <c r="QSF58" s="661"/>
      <c r="QSG58" s="661"/>
      <c r="QSH58" s="661"/>
      <c r="QSI58" s="661"/>
      <c r="QSJ58" s="661"/>
      <c r="QSK58" s="661"/>
      <c r="QSL58" s="661"/>
      <c r="QSM58" s="661"/>
      <c r="QSN58" s="661"/>
      <c r="QSO58" s="661"/>
      <c r="QSP58" s="661"/>
      <c r="QSQ58" s="661"/>
      <c r="QSR58" s="661"/>
      <c r="QSS58" s="661"/>
      <c r="QST58" s="661"/>
      <c r="QSU58" s="661"/>
      <c r="QSV58" s="661"/>
      <c r="QSW58" s="661"/>
      <c r="QSX58" s="661"/>
      <c r="QSY58" s="661"/>
      <c r="QSZ58" s="661"/>
      <c r="QTA58" s="661"/>
      <c r="QTB58" s="661"/>
      <c r="QTC58" s="661"/>
      <c r="QTD58" s="661"/>
      <c r="QTE58" s="661"/>
      <c r="QTF58" s="661"/>
      <c r="QTG58" s="661"/>
      <c r="QTH58" s="661"/>
      <c r="QTI58" s="661"/>
      <c r="QTJ58" s="661"/>
      <c r="QTK58" s="661"/>
      <c r="QTL58" s="661"/>
      <c r="QTM58" s="661"/>
      <c r="QTN58" s="661"/>
      <c r="QTO58" s="661"/>
      <c r="QTP58" s="661"/>
      <c r="QTQ58" s="661"/>
      <c r="QTR58" s="661"/>
      <c r="QTS58" s="661"/>
      <c r="QTT58" s="661"/>
      <c r="QTU58" s="661"/>
      <c r="QTV58" s="661"/>
      <c r="QTW58" s="661"/>
      <c r="QTX58" s="661"/>
      <c r="QTY58" s="661"/>
      <c r="QTZ58" s="661"/>
      <c r="QUA58" s="661"/>
      <c r="QUB58" s="661"/>
      <c r="QUC58" s="661"/>
      <c r="QUD58" s="661"/>
      <c r="QUE58" s="661"/>
      <c r="QUF58" s="661"/>
      <c r="QUG58" s="661"/>
      <c r="QUH58" s="661"/>
      <c r="QUI58" s="661"/>
      <c r="QUJ58" s="661"/>
      <c r="QUK58" s="661"/>
      <c r="QUL58" s="661"/>
      <c r="QUM58" s="661"/>
      <c r="QUN58" s="661"/>
      <c r="QUO58" s="661"/>
      <c r="QUP58" s="661"/>
      <c r="QUQ58" s="661"/>
      <c r="QUR58" s="661"/>
      <c r="QUS58" s="661"/>
      <c r="QUT58" s="661"/>
      <c r="QUU58" s="661"/>
      <c r="QUV58" s="661"/>
      <c r="QUW58" s="661"/>
      <c r="QUX58" s="661"/>
      <c r="QUY58" s="661"/>
      <c r="QUZ58" s="661"/>
      <c r="QVA58" s="661"/>
      <c r="QVB58" s="661"/>
      <c r="QVC58" s="661"/>
      <c r="QVD58" s="661"/>
      <c r="QVE58" s="661"/>
      <c r="QVF58" s="661"/>
      <c r="QVG58" s="661"/>
      <c r="QVH58" s="661"/>
      <c r="QVI58" s="661"/>
      <c r="QVJ58" s="661"/>
      <c r="QVK58" s="661"/>
      <c r="QVL58" s="661"/>
      <c r="QVM58" s="661"/>
      <c r="QVN58" s="661"/>
      <c r="QVO58" s="661"/>
      <c r="QVP58" s="661"/>
      <c r="QVQ58" s="661"/>
      <c r="QVR58" s="661"/>
      <c r="QVS58" s="661"/>
      <c r="QVT58" s="661"/>
      <c r="QVU58" s="661"/>
      <c r="QVV58" s="661"/>
      <c r="QVW58" s="661"/>
      <c r="QVX58" s="661"/>
      <c r="QVY58" s="661"/>
      <c r="QVZ58" s="661"/>
      <c r="QWA58" s="661"/>
      <c r="QWB58" s="661"/>
      <c r="QWC58" s="661"/>
      <c r="QWD58" s="661"/>
      <c r="QWE58" s="661"/>
      <c r="QWF58" s="661"/>
      <c r="QWG58" s="661"/>
      <c r="QWH58" s="661"/>
      <c r="QWI58" s="661"/>
      <c r="QWJ58" s="661"/>
      <c r="QWK58" s="661"/>
      <c r="QWL58" s="661"/>
      <c r="QWM58" s="661"/>
      <c r="QWN58" s="661"/>
      <c r="QWO58" s="661"/>
      <c r="QWP58" s="661"/>
      <c r="QWQ58" s="661"/>
      <c r="QWR58" s="661"/>
      <c r="QWS58" s="661"/>
      <c r="QWT58" s="661"/>
      <c r="QWU58" s="661"/>
      <c r="QWV58" s="661"/>
      <c r="QWW58" s="661"/>
      <c r="QWX58" s="661"/>
      <c r="QWY58" s="661"/>
      <c r="QWZ58" s="661"/>
      <c r="QXA58" s="661"/>
      <c r="QXB58" s="661"/>
      <c r="QXC58" s="661"/>
      <c r="QXD58" s="661"/>
      <c r="QXE58" s="661"/>
      <c r="QXF58" s="661"/>
      <c r="QXG58" s="661"/>
      <c r="QXH58" s="661"/>
      <c r="QXI58" s="661"/>
      <c r="QXJ58" s="661"/>
      <c r="QXK58" s="661"/>
      <c r="QXL58" s="661"/>
      <c r="QXM58" s="661"/>
      <c r="QXN58" s="661"/>
      <c r="QXO58" s="661"/>
      <c r="QXP58" s="661"/>
      <c r="QXQ58" s="661"/>
      <c r="QXR58" s="661"/>
      <c r="QXS58" s="661"/>
      <c r="QXT58" s="661"/>
      <c r="QXU58" s="661"/>
      <c r="QXV58" s="661"/>
      <c r="QXW58" s="661"/>
      <c r="QXX58" s="661"/>
      <c r="QXY58" s="661"/>
      <c r="QXZ58" s="661"/>
      <c r="QYA58" s="661"/>
      <c r="QYB58" s="661"/>
      <c r="QYC58" s="661"/>
      <c r="QYD58" s="661"/>
      <c r="QYE58" s="661"/>
      <c r="QYF58" s="661"/>
      <c r="QYG58" s="661"/>
      <c r="QYH58" s="661"/>
      <c r="QYI58" s="661"/>
      <c r="QYJ58" s="661"/>
      <c r="QYK58" s="661"/>
      <c r="QYL58" s="661"/>
      <c r="QYM58" s="661"/>
      <c r="QYN58" s="661"/>
      <c r="QYO58" s="661"/>
      <c r="QYP58" s="661"/>
      <c r="QYQ58" s="661"/>
      <c r="QYR58" s="661"/>
      <c r="QYS58" s="661"/>
      <c r="QYT58" s="661"/>
      <c r="QYU58" s="661"/>
      <c r="QYV58" s="661"/>
      <c r="QYW58" s="661"/>
      <c r="QYX58" s="661"/>
      <c r="QYY58" s="661"/>
      <c r="QYZ58" s="661"/>
      <c r="QZA58" s="661"/>
      <c r="QZB58" s="661"/>
      <c r="QZC58" s="661"/>
      <c r="QZD58" s="661"/>
      <c r="QZE58" s="661"/>
      <c r="QZF58" s="661"/>
      <c r="QZG58" s="661"/>
      <c r="QZH58" s="661"/>
      <c r="QZI58" s="661"/>
      <c r="QZJ58" s="661"/>
      <c r="QZK58" s="661"/>
      <c r="QZL58" s="661"/>
      <c r="QZM58" s="661"/>
      <c r="QZN58" s="661"/>
      <c r="QZO58" s="661"/>
      <c r="QZP58" s="661"/>
      <c r="QZQ58" s="661"/>
      <c r="QZR58" s="661"/>
      <c r="QZS58" s="661"/>
      <c r="QZT58" s="661"/>
      <c r="QZU58" s="661"/>
      <c r="QZV58" s="661"/>
      <c r="QZW58" s="661"/>
      <c r="QZX58" s="661"/>
      <c r="QZY58" s="661"/>
      <c r="QZZ58" s="661"/>
      <c r="RAA58" s="661"/>
      <c r="RAB58" s="661"/>
      <c r="RAC58" s="661"/>
      <c r="RAD58" s="661"/>
      <c r="RAE58" s="661"/>
      <c r="RAF58" s="661"/>
      <c r="RAG58" s="661"/>
      <c r="RAH58" s="661"/>
      <c r="RAI58" s="661"/>
      <c r="RAJ58" s="661"/>
      <c r="RAK58" s="661"/>
      <c r="RAL58" s="661"/>
      <c r="RAM58" s="661"/>
      <c r="RAN58" s="661"/>
      <c r="RAO58" s="661"/>
      <c r="RAP58" s="661"/>
      <c r="RAQ58" s="661"/>
      <c r="RAR58" s="661"/>
      <c r="RAS58" s="661"/>
      <c r="RAT58" s="661"/>
      <c r="RAU58" s="661"/>
      <c r="RAV58" s="661"/>
      <c r="RAW58" s="661"/>
      <c r="RAX58" s="661"/>
      <c r="RAY58" s="661"/>
      <c r="RAZ58" s="661"/>
      <c r="RBA58" s="661"/>
      <c r="RBB58" s="661"/>
      <c r="RBC58" s="661"/>
      <c r="RBD58" s="661"/>
      <c r="RBE58" s="661"/>
      <c r="RBF58" s="661"/>
      <c r="RBG58" s="661"/>
      <c r="RBH58" s="661"/>
      <c r="RBI58" s="661"/>
      <c r="RBJ58" s="661"/>
      <c r="RBK58" s="661"/>
      <c r="RBL58" s="661"/>
      <c r="RBM58" s="661"/>
      <c r="RBN58" s="661"/>
      <c r="RBO58" s="661"/>
      <c r="RBP58" s="661"/>
      <c r="RBQ58" s="661"/>
      <c r="RBR58" s="661"/>
      <c r="RBS58" s="661"/>
      <c r="RBT58" s="661"/>
      <c r="RBU58" s="661"/>
      <c r="RBV58" s="661"/>
      <c r="RBW58" s="661"/>
      <c r="RBX58" s="661"/>
      <c r="RBY58" s="661"/>
      <c r="RBZ58" s="661"/>
      <c r="RCA58" s="661"/>
      <c r="RCB58" s="661"/>
      <c r="RCC58" s="661"/>
      <c r="RCD58" s="661"/>
      <c r="RCE58" s="661"/>
      <c r="RCF58" s="661"/>
      <c r="RCG58" s="661"/>
      <c r="RCH58" s="661"/>
      <c r="RCI58" s="661"/>
      <c r="RCJ58" s="661"/>
      <c r="RCK58" s="661"/>
      <c r="RCL58" s="661"/>
      <c r="RCM58" s="661"/>
      <c r="RCN58" s="661"/>
      <c r="RCO58" s="661"/>
      <c r="RCP58" s="661"/>
      <c r="RCQ58" s="661"/>
      <c r="RCR58" s="661"/>
      <c r="RCS58" s="661"/>
      <c r="RCT58" s="661"/>
      <c r="RCU58" s="661"/>
      <c r="RCV58" s="661"/>
      <c r="RCW58" s="661"/>
      <c r="RCX58" s="661"/>
      <c r="RCY58" s="661"/>
      <c r="RCZ58" s="661"/>
      <c r="RDA58" s="661"/>
      <c r="RDB58" s="661"/>
      <c r="RDC58" s="661"/>
      <c r="RDD58" s="661"/>
      <c r="RDE58" s="661"/>
      <c r="RDF58" s="661"/>
      <c r="RDG58" s="661"/>
      <c r="RDH58" s="661"/>
      <c r="RDI58" s="661"/>
      <c r="RDJ58" s="661"/>
      <c r="RDK58" s="661"/>
      <c r="RDL58" s="661"/>
      <c r="RDM58" s="661"/>
      <c r="RDN58" s="661"/>
      <c r="RDO58" s="661"/>
      <c r="RDP58" s="661"/>
      <c r="RDQ58" s="661"/>
      <c r="RDR58" s="661"/>
      <c r="RDS58" s="661"/>
      <c r="RDT58" s="661"/>
      <c r="RDU58" s="661"/>
      <c r="RDV58" s="661"/>
      <c r="RDW58" s="661"/>
      <c r="RDX58" s="661"/>
      <c r="RDY58" s="661"/>
      <c r="RDZ58" s="661"/>
      <c r="REA58" s="661"/>
      <c r="REB58" s="661"/>
      <c r="REC58" s="661"/>
      <c r="RED58" s="661"/>
      <c r="REE58" s="661"/>
      <c r="REF58" s="661"/>
      <c r="REG58" s="661"/>
      <c r="REH58" s="661"/>
      <c r="REI58" s="661"/>
      <c r="REJ58" s="661"/>
      <c r="REK58" s="661"/>
      <c r="REL58" s="661"/>
      <c r="REM58" s="661"/>
      <c r="REN58" s="661"/>
      <c r="REO58" s="661"/>
      <c r="REP58" s="661"/>
      <c r="REQ58" s="661"/>
      <c r="RER58" s="661"/>
      <c r="RES58" s="661"/>
      <c r="RET58" s="661"/>
      <c r="REU58" s="661"/>
      <c r="REV58" s="661"/>
      <c r="REW58" s="661"/>
      <c r="REX58" s="661"/>
      <c r="REY58" s="661"/>
      <c r="REZ58" s="661"/>
      <c r="RFA58" s="661"/>
      <c r="RFB58" s="661"/>
      <c r="RFC58" s="661"/>
      <c r="RFD58" s="661"/>
      <c r="RFE58" s="661"/>
      <c r="RFF58" s="661"/>
      <c r="RFG58" s="661"/>
      <c r="RFH58" s="661"/>
      <c r="RFI58" s="661"/>
      <c r="RFJ58" s="661"/>
      <c r="RFK58" s="661"/>
      <c r="RFL58" s="661"/>
      <c r="RFM58" s="661"/>
      <c r="RFN58" s="661"/>
      <c r="RFO58" s="661"/>
      <c r="RFP58" s="661"/>
      <c r="RFQ58" s="661"/>
      <c r="RFR58" s="661"/>
      <c r="RFS58" s="661"/>
      <c r="RFT58" s="661"/>
      <c r="RFU58" s="661"/>
      <c r="RFV58" s="661"/>
      <c r="RFW58" s="661"/>
      <c r="RFX58" s="661"/>
      <c r="RFY58" s="661"/>
      <c r="RFZ58" s="661"/>
      <c r="RGA58" s="661"/>
      <c r="RGB58" s="661"/>
      <c r="RGC58" s="661"/>
      <c r="RGD58" s="661"/>
      <c r="RGE58" s="661"/>
      <c r="RGF58" s="661"/>
      <c r="RGG58" s="661"/>
      <c r="RGH58" s="661"/>
      <c r="RGI58" s="661"/>
      <c r="RGJ58" s="661"/>
      <c r="RGK58" s="661"/>
      <c r="RGL58" s="661"/>
      <c r="RGM58" s="661"/>
      <c r="RGN58" s="661"/>
      <c r="RGO58" s="661"/>
      <c r="RGP58" s="661"/>
      <c r="RGQ58" s="661"/>
      <c r="RGR58" s="661"/>
      <c r="RGS58" s="661"/>
      <c r="RGT58" s="661"/>
      <c r="RGU58" s="661"/>
      <c r="RGV58" s="661"/>
      <c r="RGW58" s="661"/>
      <c r="RGX58" s="661"/>
      <c r="RGY58" s="661"/>
      <c r="RGZ58" s="661"/>
      <c r="RHA58" s="661"/>
      <c r="RHB58" s="661"/>
      <c r="RHC58" s="661"/>
      <c r="RHD58" s="661"/>
      <c r="RHE58" s="661"/>
      <c r="RHF58" s="661"/>
      <c r="RHG58" s="661"/>
      <c r="RHH58" s="661"/>
      <c r="RHI58" s="661"/>
      <c r="RHJ58" s="661"/>
      <c r="RHK58" s="661"/>
      <c r="RHL58" s="661"/>
      <c r="RHM58" s="661"/>
      <c r="RHN58" s="661"/>
      <c r="RHO58" s="661"/>
      <c r="RHP58" s="661"/>
      <c r="RHQ58" s="661"/>
      <c r="RHR58" s="661"/>
      <c r="RHS58" s="661"/>
      <c r="RHT58" s="661"/>
      <c r="RHU58" s="661"/>
      <c r="RHV58" s="661"/>
      <c r="RHW58" s="661"/>
      <c r="RHX58" s="661"/>
      <c r="RHY58" s="661"/>
      <c r="RHZ58" s="661"/>
      <c r="RIA58" s="661"/>
      <c r="RIB58" s="661"/>
      <c r="RIC58" s="661"/>
      <c r="RID58" s="661"/>
      <c r="RIE58" s="661"/>
      <c r="RIF58" s="661"/>
      <c r="RIG58" s="661"/>
      <c r="RIH58" s="661"/>
      <c r="RII58" s="661"/>
      <c r="RIJ58" s="661"/>
      <c r="RIK58" s="661"/>
      <c r="RIL58" s="661"/>
      <c r="RIM58" s="661"/>
      <c r="RIN58" s="661"/>
      <c r="RIO58" s="661"/>
      <c r="RIP58" s="661"/>
      <c r="RIQ58" s="661"/>
      <c r="RIR58" s="661"/>
      <c r="RIS58" s="661"/>
      <c r="RIT58" s="661"/>
      <c r="RIU58" s="661"/>
      <c r="RIV58" s="661"/>
      <c r="RIW58" s="661"/>
      <c r="RIX58" s="661"/>
      <c r="RIY58" s="661"/>
      <c r="RIZ58" s="661"/>
      <c r="RJA58" s="661"/>
      <c r="RJB58" s="661"/>
      <c r="RJC58" s="661"/>
      <c r="RJD58" s="661"/>
      <c r="RJE58" s="661"/>
      <c r="RJF58" s="661"/>
      <c r="RJG58" s="661"/>
      <c r="RJH58" s="661"/>
      <c r="RJI58" s="661"/>
      <c r="RJJ58" s="661"/>
      <c r="RJK58" s="661"/>
      <c r="RJL58" s="661"/>
      <c r="RJM58" s="661"/>
      <c r="RJN58" s="661"/>
      <c r="RJO58" s="661"/>
      <c r="RJP58" s="661"/>
      <c r="RJQ58" s="661"/>
      <c r="RJR58" s="661"/>
      <c r="RJS58" s="661"/>
      <c r="RJT58" s="661"/>
      <c r="RJU58" s="661"/>
      <c r="RJV58" s="661"/>
      <c r="RJW58" s="661"/>
      <c r="RJX58" s="661"/>
      <c r="RJY58" s="661"/>
      <c r="RJZ58" s="661"/>
      <c r="RKA58" s="661"/>
      <c r="RKB58" s="661"/>
      <c r="RKC58" s="661"/>
      <c r="RKD58" s="661"/>
      <c r="RKE58" s="661"/>
      <c r="RKF58" s="661"/>
      <c r="RKG58" s="661"/>
      <c r="RKH58" s="661"/>
      <c r="RKI58" s="661"/>
      <c r="RKJ58" s="661"/>
      <c r="RKK58" s="661"/>
      <c r="RKL58" s="661"/>
      <c r="RKM58" s="661"/>
      <c r="RKN58" s="661"/>
      <c r="RKO58" s="661"/>
      <c r="RKP58" s="661"/>
      <c r="RKQ58" s="661"/>
      <c r="RKR58" s="661"/>
      <c r="RKS58" s="661"/>
      <c r="RKT58" s="661"/>
      <c r="RKU58" s="661"/>
      <c r="RKV58" s="661"/>
      <c r="RKW58" s="661"/>
      <c r="RKX58" s="661"/>
      <c r="RKY58" s="661"/>
      <c r="RKZ58" s="661"/>
      <c r="RLA58" s="661"/>
      <c r="RLB58" s="661"/>
      <c r="RLC58" s="661"/>
      <c r="RLD58" s="661"/>
      <c r="RLE58" s="661"/>
      <c r="RLF58" s="661"/>
      <c r="RLG58" s="661"/>
      <c r="RLH58" s="661"/>
      <c r="RLI58" s="661"/>
      <c r="RLJ58" s="661"/>
      <c r="RLK58" s="661"/>
      <c r="RLL58" s="661"/>
      <c r="RLM58" s="661"/>
      <c r="RLN58" s="661"/>
      <c r="RLO58" s="661"/>
      <c r="RLP58" s="661"/>
      <c r="RLQ58" s="661"/>
      <c r="RLR58" s="661"/>
      <c r="RLS58" s="661"/>
      <c r="RLT58" s="661"/>
      <c r="RLU58" s="661"/>
      <c r="RLV58" s="661"/>
      <c r="RLW58" s="661"/>
      <c r="RLX58" s="661"/>
      <c r="RLY58" s="661"/>
      <c r="RLZ58" s="661"/>
      <c r="RMA58" s="661"/>
      <c r="RMB58" s="661"/>
      <c r="RMC58" s="661"/>
      <c r="RMD58" s="661"/>
      <c r="RME58" s="661"/>
      <c r="RMF58" s="661"/>
      <c r="RMG58" s="661"/>
      <c r="RMH58" s="661"/>
      <c r="RMI58" s="661"/>
      <c r="RMJ58" s="661"/>
      <c r="RMK58" s="661"/>
      <c r="RML58" s="661"/>
      <c r="RMM58" s="661"/>
      <c r="RMN58" s="661"/>
      <c r="RMO58" s="661"/>
      <c r="RMP58" s="661"/>
      <c r="RMQ58" s="661"/>
      <c r="RMR58" s="661"/>
      <c r="RMS58" s="661"/>
      <c r="RMT58" s="661"/>
      <c r="RMU58" s="661"/>
      <c r="RMV58" s="661"/>
      <c r="RMW58" s="661"/>
      <c r="RMX58" s="661"/>
      <c r="RMY58" s="661"/>
      <c r="RMZ58" s="661"/>
      <c r="RNA58" s="661"/>
      <c r="RNB58" s="661"/>
      <c r="RNC58" s="661"/>
      <c r="RND58" s="661"/>
      <c r="RNE58" s="661"/>
      <c r="RNF58" s="661"/>
      <c r="RNG58" s="661"/>
      <c r="RNH58" s="661"/>
      <c r="RNI58" s="661"/>
      <c r="RNJ58" s="661"/>
      <c r="RNK58" s="661"/>
      <c r="RNL58" s="661"/>
      <c r="RNM58" s="661"/>
      <c r="RNN58" s="661"/>
      <c r="RNO58" s="661"/>
      <c r="RNP58" s="661"/>
      <c r="RNQ58" s="661"/>
      <c r="RNR58" s="661"/>
      <c r="RNS58" s="661"/>
      <c r="RNT58" s="661"/>
      <c r="RNU58" s="661"/>
      <c r="RNV58" s="661"/>
      <c r="RNW58" s="661"/>
      <c r="RNX58" s="661"/>
      <c r="RNY58" s="661"/>
      <c r="RNZ58" s="661"/>
      <c r="ROA58" s="661"/>
      <c r="ROB58" s="661"/>
      <c r="ROC58" s="661"/>
      <c r="ROD58" s="661"/>
      <c r="ROE58" s="661"/>
      <c r="ROF58" s="661"/>
      <c r="ROG58" s="661"/>
      <c r="ROH58" s="661"/>
      <c r="ROI58" s="661"/>
      <c r="ROJ58" s="661"/>
      <c r="ROK58" s="661"/>
      <c r="ROL58" s="661"/>
      <c r="ROM58" s="661"/>
      <c r="RON58" s="661"/>
      <c r="ROO58" s="661"/>
      <c r="ROP58" s="661"/>
      <c r="ROQ58" s="661"/>
      <c r="ROR58" s="661"/>
      <c r="ROS58" s="661"/>
      <c r="ROT58" s="661"/>
      <c r="ROU58" s="661"/>
      <c r="ROV58" s="661"/>
      <c r="ROW58" s="661"/>
      <c r="ROX58" s="661"/>
      <c r="ROY58" s="661"/>
      <c r="ROZ58" s="661"/>
      <c r="RPA58" s="661"/>
      <c r="RPB58" s="661"/>
      <c r="RPC58" s="661"/>
      <c r="RPD58" s="661"/>
      <c r="RPE58" s="661"/>
      <c r="RPF58" s="661"/>
      <c r="RPG58" s="661"/>
      <c r="RPH58" s="661"/>
      <c r="RPI58" s="661"/>
      <c r="RPJ58" s="661"/>
      <c r="RPK58" s="661"/>
      <c r="RPL58" s="661"/>
      <c r="RPM58" s="661"/>
      <c r="RPN58" s="661"/>
      <c r="RPO58" s="661"/>
      <c r="RPP58" s="661"/>
      <c r="RPQ58" s="661"/>
      <c r="RPR58" s="661"/>
      <c r="RPS58" s="661"/>
      <c r="RPT58" s="661"/>
      <c r="RPU58" s="661"/>
      <c r="RPV58" s="661"/>
      <c r="RPW58" s="661"/>
      <c r="RPX58" s="661"/>
      <c r="RPY58" s="661"/>
      <c r="RPZ58" s="661"/>
      <c r="RQA58" s="661"/>
      <c r="RQB58" s="661"/>
      <c r="RQC58" s="661"/>
      <c r="RQD58" s="661"/>
      <c r="RQE58" s="661"/>
      <c r="RQF58" s="661"/>
      <c r="RQG58" s="661"/>
      <c r="RQH58" s="661"/>
      <c r="RQI58" s="661"/>
      <c r="RQJ58" s="661"/>
      <c r="RQK58" s="661"/>
      <c r="RQL58" s="661"/>
      <c r="RQM58" s="661"/>
      <c r="RQN58" s="661"/>
      <c r="RQO58" s="661"/>
      <c r="RQP58" s="661"/>
      <c r="RQQ58" s="661"/>
      <c r="RQR58" s="661"/>
      <c r="RQS58" s="661"/>
      <c r="RQT58" s="661"/>
      <c r="RQU58" s="661"/>
      <c r="RQV58" s="661"/>
      <c r="RQW58" s="661"/>
      <c r="RQX58" s="661"/>
      <c r="RQY58" s="661"/>
      <c r="RQZ58" s="661"/>
      <c r="RRA58" s="661"/>
      <c r="RRB58" s="661"/>
      <c r="RRC58" s="661"/>
      <c r="RRD58" s="661"/>
      <c r="RRE58" s="661"/>
      <c r="RRF58" s="661"/>
      <c r="RRG58" s="661"/>
      <c r="RRH58" s="661"/>
      <c r="RRI58" s="661"/>
      <c r="RRJ58" s="661"/>
      <c r="RRK58" s="661"/>
      <c r="RRL58" s="661"/>
      <c r="RRM58" s="661"/>
      <c r="RRN58" s="661"/>
      <c r="RRO58" s="661"/>
      <c r="RRP58" s="661"/>
      <c r="RRQ58" s="661"/>
      <c r="RRR58" s="661"/>
      <c r="RRS58" s="661"/>
      <c r="RRT58" s="661"/>
      <c r="RRU58" s="661"/>
      <c r="RRV58" s="661"/>
      <c r="RRW58" s="661"/>
      <c r="RRX58" s="661"/>
      <c r="RRY58" s="661"/>
      <c r="RRZ58" s="661"/>
      <c r="RSA58" s="661"/>
      <c r="RSB58" s="661"/>
      <c r="RSC58" s="661"/>
      <c r="RSD58" s="661"/>
      <c r="RSE58" s="661"/>
      <c r="RSF58" s="661"/>
      <c r="RSG58" s="661"/>
      <c r="RSH58" s="661"/>
      <c r="RSI58" s="661"/>
      <c r="RSJ58" s="661"/>
      <c r="RSK58" s="661"/>
      <c r="RSL58" s="661"/>
      <c r="RSM58" s="661"/>
      <c r="RSN58" s="661"/>
      <c r="RSO58" s="661"/>
      <c r="RSP58" s="661"/>
      <c r="RSQ58" s="661"/>
      <c r="RSR58" s="661"/>
      <c r="RSS58" s="661"/>
      <c r="RST58" s="661"/>
      <c r="RSU58" s="661"/>
      <c r="RSV58" s="661"/>
      <c r="RSW58" s="661"/>
      <c r="RSX58" s="661"/>
      <c r="RSY58" s="661"/>
      <c r="RSZ58" s="661"/>
      <c r="RTA58" s="661"/>
      <c r="RTB58" s="661"/>
      <c r="RTC58" s="661"/>
      <c r="RTD58" s="661"/>
      <c r="RTE58" s="661"/>
      <c r="RTF58" s="661"/>
      <c r="RTG58" s="661"/>
      <c r="RTH58" s="661"/>
      <c r="RTI58" s="661"/>
      <c r="RTJ58" s="661"/>
      <c r="RTK58" s="661"/>
      <c r="RTL58" s="661"/>
      <c r="RTM58" s="661"/>
      <c r="RTN58" s="661"/>
      <c r="RTO58" s="661"/>
      <c r="RTP58" s="661"/>
      <c r="RTQ58" s="661"/>
      <c r="RTR58" s="661"/>
      <c r="RTS58" s="661"/>
      <c r="RTT58" s="661"/>
      <c r="RTU58" s="661"/>
      <c r="RTV58" s="661"/>
      <c r="RTW58" s="661"/>
      <c r="RTX58" s="661"/>
      <c r="RTY58" s="661"/>
      <c r="RTZ58" s="661"/>
      <c r="RUA58" s="661"/>
      <c r="RUB58" s="661"/>
      <c r="RUC58" s="661"/>
      <c r="RUD58" s="661"/>
      <c r="RUE58" s="661"/>
      <c r="RUF58" s="661"/>
      <c r="RUG58" s="661"/>
      <c r="RUH58" s="661"/>
      <c r="RUI58" s="661"/>
      <c r="RUJ58" s="661"/>
      <c r="RUK58" s="661"/>
      <c r="RUL58" s="661"/>
      <c r="RUM58" s="661"/>
      <c r="RUN58" s="661"/>
      <c r="RUO58" s="661"/>
      <c r="RUP58" s="661"/>
      <c r="RUQ58" s="661"/>
      <c r="RUR58" s="661"/>
      <c r="RUS58" s="661"/>
      <c r="RUT58" s="661"/>
      <c r="RUU58" s="661"/>
      <c r="RUV58" s="661"/>
      <c r="RUW58" s="661"/>
      <c r="RUX58" s="661"/>
      <c r="RUY58" s="661"/>
      <c r="RUZ58" s="661"/>
      <c r="RVA58" s="661"/>
      <c r="RVB58" s="661"/>
      <c r="RVC58" s="661"/>
      <c r="RVD58" s="661"/>
      <c r="RVE58" s="661"/>
      <c r="RVF58" s="661"/>
      <c r="RVG58" s="661"/>
      <c r="RVH58" s="661"/>
      <c r="RVI58" s="661"/>
      <c r="RVJ58" s="661"/>
      <c r="RVK58" s="661"/>
      <c r="RVL58" s="661"/>
      <c r="RVM58" s="661"/>
      <c r="RVN58" s="661"/>
      <c r="RVO58" s="661"/>
      <c r="RVP58" s="661"/>
      <c r="RVQ58" s="661"/>
      <c r="RVR58" s="661"/>
      <c r="RVS58" s="661"/>
      <c r="RVT58" s="661"/>
      <c r="RVU58" s="661"/>
      <c r="RVV58" s="661"/>
      <c r="RVW58" s="661"/>
      <c r="RVX58" s="661"/>
      <c r="RVY58" s="661"/>
      <c r="RVZ58" s="661"/>
      <c r="RWA58" s="661"/>
      <c r="RWB58" s="661"/>
      <c r="RWC58" s="661"/>
      <c r="RWD58" s="661"/>
      <c r="RWE58" s="661"/>
      <c r="RWF58" s="661"/>
      <c r="RWG58" s="661"/>
      <c r="RWH58" s="661"/>
      <c r="RWI58" s="661"/>
      <c r="RWJ58" s="661"/>
      <c r="RWK58" s="661"/>
      <c r="RWL58" s="661"/>
      <c r="RWM58" s="661"/>
      <c r="RWN58" s="661"/>
      <c r="RWO58" s="661"/>
      <c r="RWP58" s="661"/>
      <c r="RWQ58" s="661"/>
      <c r="RWR58" s="661"/>
      <c r="RWS58" s="661"/>
      <c r="RWT58" s="661"/>
      <c r="RWU58" s="661"/>
      <c r="RWV58" s="661"/>
      <c r="RWW58" s="661"/>
      <c r="RWX58" s="661"/>
      <c r="RWY58" s="661"/>
      <c r="RWZ58" s="661"/>
      <c r="RXA58" s="661"/>
      <c r="RXB58" s="661"/>
      <c r="RXC58" s="661"/>
      <c r="RXD58" s="661"/>
      <c r="RXE58" s="661"/>
      <c r="RXF58" s="661"/>
      <c r="RXG58" s="661"/>
      <c r="RXH58" s="661"/>
      <c r="RXI58" s="661"/>
      <c r="RXJ58" s="661"/>
      <c r="RXK58" s="661"/>
      <c r="RXL58" s="661"/>
      <c r="RXM58" s="661"/>
      <c r="RXN58" s="661"/>
      <c r="RXO58" s="661"/>
      <c r="RXP58" s="661"/>
      <c r="RXQ58" s="661"/>
      <c r="RXR58" s="661"/>
      <c r="RXS58" s="661"/>
      <c r="RXT58" s="661"/>
      <c r="RXU58" s="661"/>
      <c r="RXV58" s="661"/>
      <c r="RXW58" s="661"/>
      <c r="RXX58" s="661"/>
      <c r="RXY58" s="661"/>
      <c r="RXZ58" s="661"/>
      <c r="RYA58" s="661"/>
      <c r="RYB58" s="661"/>
      <c r="RYC58" s="661"/>
      <c r="RYD58" s="661"/>
      <c r="RYE58" s="661"/>
      <c r="RYF58" s="661"/>
      <c r="RYG58" s="661"/>
      <c r="RYH58" s="661"/>
      <c r="RYI58" s="661"/>
      <c r="RYJ58" s="661"/>
      <c r="RYK58" s="661"/>
      <c r="RYL58" s="661"/>
      <c r="RYM58" s="661"/>
      <c r="RYN58" s="661"/>
      <c r="RYO58" s="661"/>
      <c r="RYP58" s="661"/>
      <c r="RYQ58" s="661"/>
      <c r="RYR58" s="661"/>
      <c r="RYS58" s="661"/>
      <c r="RYT58" s="661"/>
      <c r="RYU58" s="661"/>
      <c r="RYV58" s="661"/>
      <c r="RYW58" s="661"/>
      <c r="RYX58" s="661"/>
      <c r="RYY58" s="661"/>
      <c r="RYZ58" s="661"/>
      <c r="RZA58" s="661"/>
      <c r="RZB58" s="661"/>
      <c r="RZC58" s="661"/>
      <c r="RZD58" s="661"/>
      <c r="RZE58" s="661"/>
      <c r="RZF58" s="661"/>
      <c r="RZG58" s="661"/>
      <c r="RZH58" s="661"/>
      <c r="RZI58" s="661"/>
      <c r="RZJ58" s="661"/>
      <c r="RZK58" s="661"/>
      <c r="RZL58" s="661"/>
      <c r="RZM58" s="661"/>
      <c r="RZN58" s="661"/>
      <c r="RZO58" s="661"/>
      <c r="RZP58" s="661"/>
      <c r="RZQ58" s="661"/>
      <c r="RZR58" s="661"/>
      <c r="RZS58" s="661"/>
      <c r="RZT58" s="661"/>
      <c r="RZU58" s="661"/>
      <c r="RZV58" s="661"/>
      <c r="RZW58" s="661"/>
      <c r="RZX58" s="661"/>
      <c r="RZY58" s="661"/>
      <c r="RZZ58" s="661"/>
      <c r="SAA58" s="661"/>
      <c r="SAB58" s="661"/>
      <c r="SAC58" s="661"/>
      <c r="SAD58" s="661"/>
      <c r="SAE58" s="661"/>
      <c r="SAF58" s="661"/>
      <c r="SAG58" s="661"/>
      <c r="SAH58" s="661"/>
      <c r="SAI58" s="661"/>
      <c r="SAJ58" s="661"/>
      <c r="SAK58" s="661"/>
      <c r="SAL58" s="661"/>
      <c r="SAM58" s="661"/>
      <c r="SAN58" s="661"/>
      <c r="SAO58" s="661"/>
      <c r="SAP58" s="661"/>
      <c r="SAQ58" s="661"/>
      <c r="SAR58" s="661"/>
      <c r="SAS58" s="661"/>
      <c r="SAT58" s="661"/>
      <c r="SAU58" s="661"/>
      <c r="SAV58" s="661"/>
      <c r="SAW58" s="661"/>
      <c r="SAX58" s="661"/>
      <c r="SAY58" s="661"/>
      <c r="SAZ58" s="661"/>
      <c r="SBA58" s="661"/>
      <c r="SBB58" s="661"/>
      <c r="SBC58" s="661"/>
      <c r="SBD58" s="661"/>
      <c r="SBE58" s="661"/>
      <c r="SBF58" s="661"/>
      <c r="SBG58" s="661"/>
      <c r="SBH58" s="661"/>
      <c r="SBI58" s="661"/>
      <c r="SBJ58" s="661"/>
      <c r="SBK58" s="661"/>
      <c r="SBL58" s="661"/>
      <c r="SBM58" s="661"/>
      <c r="SBN58" s="661"/>
      <c r="SBO58" s="661"/>
      <c r="SBP58" s="661"/>
      <c r="SBQ58" s="661"/>
      <c r="SBR58" s="661"/>
      <c r="SBS58" s="661"/>
      <c r="SBT58" s="661"/>
      <c r="SBU58" s="661"/>
      <c r="SBV58" s="661"/>
      <c r="SBW58" s="661"/>
      <c r="SBX58" s="661"/>
      <c r="SBY58" s="661"/>
      <c r="SBZ58" s="661"/>
      <c r="SCA58" s="661"/>
      <c r="SCB58" s="661"/>
      <c r="SCC58" s="661"/>
      <c r="SCD58" s="661"/>
      <c r="SCE58" s="661"/>
      <c r="SCF58" s="661"/>
      <c r="SCG58" s="661"/>
      <c r="SCH58" s="661"/>
      <c r="SCI58" s="661"/>
      <c r="SCJ58" s="661"/>
      <c r="SCK58" s="661"/>
      <c r="SCL58" s="661"/>
      <c r="SCM58" s="661"/>
      <c r="SCN58" s="661"/>
      <c r="SCO58" s="661"/>
      <c r="SCP58" s="661"/>
      <c r="SCQ58" s="661"/>
      <c r="SCR58" s="661"/>
      <c r="SCS58" s="661"/>
      <c r="SCT58" s="661"/>
      <c r="SCU58" s="661"/>
      <c r="SCV58" s="661"/>
      <c r="SCW58" s="661"/>
      <c r="SCX58" s="661"/>
      <c r="SCY58" s="661"/>
      <c r="SCZ58" s="661"/>
      <c r="SDA58" s="661"/>
      <c r="SDB58" s="661"/>
      <c r="SDC58" s="661"/>
      <c r="SDD58" s="661"/>
      <c r="SDE58" s="661"/>
      <c r="SDF58" s="661"/>
      <c r="SDG58" s="661"/>
      <c r="SDH58" s="661"/>
      <c r="SDI58" s="661"/>
      <c r="SDJ58" s="661"/>
      <c r="SDK58" s="661"/>
      <c r="SDL58" s="661"/>
      <c r="SDM58" s="661"/>
      <c r="SDN58" s="661"/>
      <c r="SDO58" s="661"/>
      <c r="SDP58" s="661"/>
      <c r="SDQ58" s="661"/>
      <c r="SDR58" s="661"/>
      <c r="SDS58" s="661"/>
      <c r="SDT58" s="661"/>
      <c r="SDU58" s="661"/>
      <c r="SDV58" s="661"/>
      <c r="SDW58" s="661"/>
      <c r="SDX58" s="661"/>
      <c r="SDY58" s="661"/>
      <c r="SDZ58" s="661"/>
      <c r="SEA58" s="661"/>
      <c r="SEB58" s="661"/>
      <c r="SEC58" s="661"/>
      <c r="SED58" s="661"/>
      <c r="SEE58" s="661"/>
      <c r="SEF58" s="661"/>
      <c r="SEG58" s="661"/>
      <c r="SEH58" s="661"/>
      <c r="SEI58" s="661"/>
      <c r="SEJ58" s="661"/>
      <c r="SEK58" s="661"/>
      <c r="SEL58" s="661"/>
      <c r="SEM58" s="661"/>
      <c r="SEN58" s="661"/>
      <c r="SEO58" s="661"/>
      <c r="SEP58" s="661"/>
      <c r="SEQ58" s="661"/>
      <c r="SER58" s="661"/>
      <c r="SES58" s="661"/>
      <c r="SET58" s="661"/>
      <c r="SEU58" s="661"/>
      <c r="SEV58" s="661"/>
      <c r="SEW58" s="661"/>
      <c r="SEX58" s="661"/>
      <c r="SEY58" s="661"/>
      <c r="SEZ58" s="661"/>
      <c r="SFA58" s="661"/>
      <c r="SFB58" s="661"/>
      <c r="SFC58" s="661"/>
      <c r="SFD58" s="661"/>
      <c r="SFE58" s="661"/>
      <c r="SFF58" s="661"/>
      <c r="SFG58" s="661"/>
      <c r="SFH58" s="661"/>
      <c r="SFI58" s="661"/>
      <c r="SFJ58" s="661"/>
      <c r="SFK58" s="661"/>
      <c r="SFL58" s="661"/>
      <c r="SFM58" s="661"/>
      <c r="SFN58" s="661"/>
      <c r="SFO58" s="661"/>
      <c r="SFP58" s="661"/>
      <c r="SFQ58" s="661"/>
      <c r="SFR58" s="661"/>
      <c r="SFS58" s="661"/>
      <c r="SFT58" s="661"/>
      <c r="SFU58" s="661"/>
      <c r="SFV58" s="661"/>
      <c r="SFW58" s="661"/>
      <c r="SFX58" s="661"/>
      <c r="SFY58" s="661"/>
      <c r="SFZ58" s="661"/>
      <c r="SGA58" s="661"/>
      <c r="SGB58" s="661"/>
      <c r="SGC58" s="661"/>
      <c r="SGD58" s="661"/>
      <c r="SGE58" s="661"/>
      <c r="SGF58" s="661"/>
      <c r="SGG58" s="661"/>
      <c r="SGH58" s="661"/>
      <c r="SGI58" s="661"/>
      <c r="SGJ58" s="661"/>
      <c r="SGK58" s="661"/>
      <c r="SGL58" s="661"/>
      <c r="SGM58" s="661"/>
      <c r="SGN58" s="661"/>
      <c r="SGO58" s="661"/>
      <c r="SGP58" s="661"/>
      <c r="SGQ58" s="661"/>
      <c r="SGR58" s="661"/>
      <c r="SGS58" s="661"/>
      <c r="SGT58" s="661"/>
      <c r="SGU58" s="661"/>
      <c r="SGV58" s="661"/>
      <c r="SGW58" s="661"/>
      <c r="SGX58" s="661"/>
      <c r="SGY58" s="661"/>
      <c r="SGZ58" s="661"/>
      <c r="SHA58" s="661"/>
      <c r="SHB58" s="661"/>
      <c r="SHC58" s="661"/>
      <c r="SHD58" s="661"/>
      <c r="SHE58" s="661"/>
      <c r="SHF58" s="661"/>
      <c r="SHG58" s="661"/>
      <c r="SHH58" s="661"/>
      <c r="SHI58" s="661"/>
      <c r="SHJ58" s="661"/>
      <c r="SHK58" s="661"/>
      <c r="SHL58" s="661"/>
      <c r="SHM58" s="661"/>
      <c r="SHN58" s="661"/>
      <c r="SHO58" s="661"/>
      <c r="SHP58" s="661"/>
      <c r="SHQ58" s="661"/>
      <c r="SHR58" s="661"/>
      <c r="SHS58" s="661"/>
      <c r="SHT58" s="661"/>
      <c r="SHU58" s="661"/>
      <c r="SHV58" s="661"/>
      <c r="SHW58" s="661"/>
      <c r="SHX58" s="661"/>
      <c r="SHY58" s="661"/>
      <c r="SHZ58" s="661"/>
      <c r="SIA58" s="661"/>
      <c r="SIB58" s="661"/>
      <c r="SIC58" s="661"/>
      <c r="SID58" s="661"/>
      <c r="SIE58" s="661"/>
      <c r="SIF58" s="661"/>
      <c r="SIG58" s="661"/>
      <c r="SIH58" s="661"/>
      <c r="SII58" s="661"/>
      <c r="SIJ58" s="661"/>
      <c r="SIK58" s="661"/>
      <c r="SIL58" s="661"/>
      <c r="SIM58" s="661"/>
      <c r="SIN58" s="661"/>
      <c r="SIO58" s="661"/>
      <c r="SIP58" s="661"/>
      <c r="SIQ58" s="661"/>
      <c r="SIR58" s="661"/>
      <c r="SIS58" s="661"/>
      <c r="SIT58" s="661"/>
      <c r="SIU58" s="661"/>
      <c r="SIV58" s="661"/>
      <c r="SIW58" s="661"/>
      <c r="SIX58" s="661"/>
      <c r="SIY58" s="661"/>
      <c r="SIZ58" s="661"/>
      <c r="SJA58" s="661"/>
      <c r="SJB58" s="661"/>
      <c r="SJC58" s="661"/>
      <c r="SJD58" s="661"/>
      <c r="SJE58" s="661"/>
      <c r="SJF58" s="661"/>
      <c r="SJG58" s="661"/>
      <c r="SJH58" s="661"/>
      <c r="SJI58" s="661"/>
      <c r="SJJ58" s="661"/>
      <c r="SJK58" s="661"/>
      <c r="SJL58" s="661"/>
      <c r="SJM58" s="661"/>
      <c r="SJN58" s="661"/>
      <c r="SJO58" s="661"/>
      <c r="SJP58" s="661"/>
      <c r="SJQ58" s="661"/>
      <c r="SJR58" s="661"/>
      <c r="SJS58" s="661"/>
      <c r="SJT58" s="661"/>
      <c r="SJU58" s="661"/>
      <c r="SJV58" s="661"/>
      <c r="SJW58" s="661"/>
      <c r="SJX58" s="661"/>
      <c r="SJY58" s="661"/>
      <c r="SJZ58" s="661"/>
      <c r="SKA58" s="661"/>
      <c r="SKB58" s="661"/>
      <c r="SKC58" s="661"/>
      <c r="SKD58" s="661"/>
      <c r="SKE58" s="661"/>
      <c r="SKF58" s="661"/>
      <c r="SKG58" s="661"/>
      <c r="SKH58" s="661"/>
      <c r="SKI58" s="661"/>
      <c r="SKJ58" s="661"/>
      <c r="SKK58" s="661"/>
      <c r="SKL58" s="661"/>
      <c r="SKM58" s="661"/>
      <c r="SKN58" s="661"/>
      <c r="SKO58" s="661"/>
      <c r="SKP58" s="661"/>
      <c r="SKQ58" s="661"/>
      <c r="SKR58" s="661"/>
      <c r="SKS58" s="661"/>
      <c r="SKT58" s="661"/>
      <c r="SKU58" s="661"/>
      <c r="SKV58" s="661"/>
      <c r="SKW58" s="661"/>
      <c r="SKX58" s="661"/>
      <c r="SKY58" s="661"/>
      <c r="SKZ58" s="661"/>
      <c r="SLA58" s="661"/>
      <c r="SLB58" s="661"/>
      <c r="SLC58" s="661"/>
      <c r="SLD58" s="661"/>
      <c r="SLE58" s="661"/>
      <c r="SLF58" s="661"/>
      <c r="SLG58" s="661"/>
      <c r="SLH58" s="661"/>
      <c r="SLI58" s="661"/>
      <c r="SLJ58" s="661"/>
      <c r="SLK58" s="661"/>
      <c r="SLL58" s="661"/>
      <c r="SLM58" s="661"/>
      <c r="SLN58" s="661"/>
      <c r="SLO58" s="661"/>
      <c r="SLP58" s="661"/>
      <c r="SLQ58" s="661"/>
      <c r="SLR58" s="661"/>
      <c r="SLS58" s="661"/>
      <c r="SLT58" s="661"/>
      <c r="SLU58" s="661"/>
      <c r="SLV58" s="661"/>
      <c r="SLW58" s="661"/>
      <c r="SLX58" s="661"/>
      <c r="SLY58" s="661"/>
      <c r="SLZ58" s="661"/>
      <c r="SMA58" s="661"/>
      <c r="SMB58" s="661"/>
      <c r="SMC58" s="661"/>
      <c r="SMD58" s="661"/>
      <c r="SME58" s="661"/>
      <c r="SMF58" s="661"/>
      <c r="SMG58" s="661"/>
      <c r="SMH58" s="661"/>
      <c r="SMI58" s="661"/>
      <c r="SMJ58" s="661"/>
      <c r="SMK58" s="661"/>
      <c r="SML58" s="661"/>
      <c r="SMM58" s="661"/>
      <c r="SMN58" s="661"/>
      <c r="SMO58" s="661"/>
      <c r="SMP58" s="661"/>
      <c r="SMQ58" s="661"/>
      <c r="SMR58" s="661"/>
      <c r="SMS58" s="661"/>
      <c r="SMT58" s="661"/>
      <c r="SMU58" s="661"/>
      <c r="SMV58" s="661"/>
      <c r="SMW58" s="661"/>
      <c r="SMX58" s="661"/>
      <c r="SMY58" s="661"/>
      <c r="SMZ58" s="661"/>
      <c r="SNA58" s="661"/>
      <c r="SNB58" s="661"/>
      <c r="SNC58" s="661"/>
      <c r="SND58" s="661"/>
      <c r="SNE58" s="661"/>
      <c r="SNF58" s="661"/>
      <c r="SNG58" s="661"/>
      <c r="SNH58" s="661"/>
      <c r="SNI58" s="661"/>
      <c r="SNJ58" s="661"/>
      <c r="SNK58" s="661"/>
      <c r="SNL58" s="661"/>
      <c r="SNM58" s="661"/>
      <c r="SNN58" s="661"/>
      <c r="SNO58" s="661"/>
      <c r="SNP58" s="661"/>
      <c r="SNQ58" s="661"/>
      <c r="SNR58" s="661"/>
      <c r="SNS58" s="661"/>
      <c r="SNT58" s="661"/>
      <c r="SNU58" s="661"/>
      <c r="SNV58" s="661"/>
      <c r="SNW58" s="661"/>
      <c r="SNX58" s="661"/>
      <c r="SNY58" s="661"/>
      <c r="SNZ58" s="661"/>
      <c r="SOA58" s="661"/>
      <c r="SOB58" s="661"/>
      <c r="SOC58" s="661"/>
      <c r="SOD58" s="661"/>
      <c r="SOE58" s="661"/>
      <c r="SOF58" s="661"/>
      <c r="SOG58" s="661"/>
      <c r="SOH58" s="661"/>
      <c r="SOI58" s="661"/>
      <c r="SOJ58" s="661"/>
      <c r="SOK58" s="661"/>
      <c r="SOL58" s="661"/>
      <c r="SOM58" s="661"/>
      <c r="SON58" s="661"/>
      <c r="SOO58" s="661"/>
      <c r="SOP58" s="661"/>
      <c r="SOQ58" s="661"/>
      <c r="SOR58" s="661"/>
      <c r="SOS58" s="661"/>
      <c r="SOT58" s="661"/>
      <c r="SOU58" s="661"/>
      <c r="SOV58" s="661"/>
      <c r="SOW58" s="661"/>
      <c r="SOX58" s="661"/>
      <c r="SOY58" s="661"/>
      <c r="SOZ58" s="661"/>
      <c r="SPA58" s="661"/>
      <c r="SPB58" s="661"/>
      <c r="SPC58" s="661"/>
      <c r="SPD58" s="661"/>
      <c r="SPE58" s="661"/>
      <c r="SPF58" s="661"/>
      <c r="SPG58" s="661"/>
      <c r="SPH58" s="661"/>
      <c r="SPI58" s="661"/>
      <c r="SPJ58" s="661"/>
      <c r="SPK58" s="661"/>
      <c r="SPL58" s="661"/>
      <c r="SPM58" s="661"/>
      <c r="SPN58" s="661"/>
      <c r="SPO58" s="661"/>
      <c r="SPP58" s="661"/>
      <c r="SPQ58" s="661"/>
      <c r="SPR58" s="661"/>
      <c r="SPS58" s="661"/>
      <c r="SPT58" s="661"/>
      <c r="SPU58" s="661"/>
      <c r="SPV58" s="661"/>
      <c r="SPW58" s="661"/>
      <c r="SPX58" s="661"/>
      <c r="SPY58" s="661"/>
      <c r="SPZ58" s="661"/>
      <c r="SQA58" s="661"/>
      <c r="SQB58" s="661"/>
      <c r="SQC58" s="661"/>
      <c r="SQD58" s="661"/>
      <c r="SQE58" s="661"/>
      <c r="SQF58" s="661"/>
      <c r="SQG58" s="661"/>
      <c r="SQH58" s="661"/>
      <c r="SQI58" s="661"/>
      <c r="SQJ58" s="661"/>
      <c r="SQK58" s="661"/>
      <c r="SQL58" s="661"/>
      <c r="SQM58" s="661"/>
      <c r="SQN58" s="661"/>
      <c r="SQO58" s="661"/>
      <c r="SQP58" s="661"/>
      <c r="SQQ58" s="661"/>
      <c r="SQR58" s="661"/>
      <c r="SQS58" s="661"/>
      <c r="SQT58" s="661"/>
      <c r="SQU58" s="661"/>
      <c r="SQV58" s="661"/>
      <c r="SQW58" s="661"/>
      <c r="SQX58" s="661"/>
      <c r="SQY58" s="661"/>
      <c r="SQZ58" s="661"/>
      <c r="SRA58" s="661"/>
      <c r="SRB58" s="661"/>
      <c r="SRC58" s="661"/>
      <c r="SRD58" s="661"/>
      <c r="SRE58" s="661"/>
      <c r="SRF58" s="661"/>
      <c r="SRG58" s="661"/>
      <c r="SRH58" s="661"/>
      <c r="SRI58" s="661"/>
      <c r="SRJ58" s="661"/>
      <c r="SRK58" s="661"/>
      <c r="SRL58" s="661"/>
      <c r="SRM58" s="661"/>
      <c r="SRN58" s="661"/>
      <c r="SRO58" s="661"/>
      <c r="SRP58" s="661"/>
      <c r="SRQ58" s="661"/>
      <c r="SRR58" s="661"/>
      <c r="SRS58" s="661"/>
      <c r="SRT58" s="661"/>
      <c r="SRU58" s="661"/>
      <c r="SRV58" s="661"/>
      <c r="SRW58" s="661"/>
      <c r="SRX58" s="661"/>
      <c r="SRY58" s="661"/>
      <c r="SRZ58" s="661"/>
      <c r="SSA58" s="661"/>
      <c r="SSB58" s="661"/>
      <c r="SSC58" s="661"/>
      <c r="SSD58" s="661"/>
      <c r="SSE58" s="661"/>
      <c r="SSF58" s="661"/>
      <c r="SSG58" s="661"/>
      <c r="SSH58" s="661"/>
      <c r="SSI58" s="661"/>
      <c r="SSJ58" s="661"/>
      <c r="SSK58" s="661"/>
      <c r="SSL58" s="661"/>
      <c r="SSM58" s="661"/>
      <c r="SSN58" s="661"/>
      <c r="SSO58" s="661"/>
      <c r="SSP58" s="661"/>
      <c r="SSQ58" s="661"/>
      <c r="SSR58" s="661"/>
      <c r="SSS58" s="661"/>
      <c r="SST58" s="661"/>
      <c r="SSU58" s="661"/>
      <c r="SSV58" s="661"/>
      <c r="SSW58" s="661"/>
      <c r="SSX58" s="661"/>
      <c r="SSY58" s="661"/>
      <c r="SSZ58" s="661"/>
      <c r="STA58" s="661"/>
      <c r="STB58" s="661"/>
      <c r="STC58" s="661"/>
      <c r="STD58" s="661"/>
      <c r="STE58" s="661"/>
      <c r="STF58" s="661"/>
      <c r="STG58" s="661"/>
      <c r="STH58" s="661"/>
      <c r="STI58" s="661"/>
      <c r="STJ58" s="661"/>
      <c r="STK58" s="661"/>
      <c r="STL58" s="661"/>
      <c r="STM58" s="661"/>
      <c r="STN58" s="661"/>
      <c r="STO58" s="661"/>
      <c r="STP58" s="661"/>
      <c r="STQ58" s="661"/>
      <c r="STR58" s="661"/>
      <c r="STS58" s="661"/>
      <c r="STT58" s="661"/>
      <c r="STU58" s="661"/>
      <c r="STV58" s="661"/>
      <c r="STW58" s="661"/>
      <c r="STX58" s="661"/>
      <c r="STY58" s="661"/>
      <c r="STZ58" s="661"/>
      <c r="SUA58" s="661"/>
      <c r="SUB58" s="661"/>
      <c r="SUC58" s="661"/>
      <c r="SUD58" s="661"/>
      <c r="SUE58" s="661"/>
      <c r="SUF58" s="661"/>
      <c r="SUG58" s="661"/>
      <c r="SUH58" s="661"/>
      <c r="SUI58" s="661"/>
      <c r="SUJ58" s="661"/>
      <c r="SUK58" s="661"/>
      <c r="SUL58" s="661"/>
      <c r="SUM58" s="661"/>
      <c r="SUN58" s="661"/>
      <c r="SUO58" s="661"/>
      <c r="SUP58" s="661"/>
      <c r="SUQ58" s="661"/>
      <c r="SUR58" s="661"/>
      <c r="SUS58" s="661"/>
      <c r="SUT58" s="661"/>
      <c r="SUU58" s="661"/>
      <c r="SUV58" s="661"/>
      <c r="SUW58" s="661"/>
      <c r="SUX58" s="661"/>
      <c r="SUY58" s="661"/>
      <c r="SUZ58" s="661"/>
      <c r="SVA58" s="661"/>
      <c r="SVB58" s="661"/>
      <c r="SVC58" s="661"/>
      <c r="SVD58" s="661"/>
      <c r="SVE58" s="661"/>
      <c r="SVF58" s="661"/>
      <c r="SVG58" s="661"/>
      <c r="SVH58" s="661"/>
      <c r="SVI58" s="661"/>
      <c r="SVJ58" s="661"/>
      <c r="SVK58" s="661"/>
      <c r="SVL58" s="661"/>
      <c r="SVM58" s="661"/>
      <c r="SVN58" s="661"/>
      <c r="SVO58" s="661"/>
      <c r="SVP58" s="661"/>
      <c r="SVQ58" s="661"/>
      <c r="SVR58" s="661"/>
      <c r="SVS58" s="661"/>
      <c r="SVT58" s="661"/>
      <c r="SVU58" s="661"/>
      <c r="SVV58" s="661"/>
      <c r="SVW58" s="661"/>
      <c r="SVX58" s="661"/>
      <c r="SVY58" s="661"/>
      <c r="SVZ58" s="661"/>
      <c r="SWA58" s="661"/>
      <c r="SWB58" s="661"/>
      <c r="SWC58" s="661"/>
      <c r="SWD58" s="661"/>
      <c r="SWE58" s="661"/>
      <c r="SWF58" s="661"/>
      <c r="SWG58" s="661"/>
      <c r="SWH58" s="661"/>
      <c r="SWI58" s="661"/>
      <c r="SWJ58" s="661"/>
      <c r="SWK58" s="661"/>
      <c r="SWL58" s="661"/>
      <c r="SWM58" s="661"/>
      <c r="SWN58" s="661"/>
      <c r="SWO58" s="661"/>
      <c r="SWP58" s="661"/>
      <c r="SWQ58" s="661"/>
      <c r="SWR58" s="661"/>
      <c r="SWS58" s="661"/>
      <c r="SWT58" s="661"/>
      <c r="SWU58" s="661"/>
      <c r="SWV58" s="661"/>
      <c r="SWW58" s="661"/>
      <c r="SWX58" s="661"/>
      <c r="SWY58" s="661"/>
      <c r="SWZ58" s="661"/>
      <c r="SXA58" s="661"/>
      <c r="SXB58" s="661"/>
      <c r="SXC58" s="661"/>
      <c r="SXD58" s="661"/>
      <c r="SXE58" s="661"/>
      <c r="SXF58" s="661"/>
      <c r="SXG58" s="661"/>
      <c r="SXH58" s="661"/>
      <c r="SXI58" s="661"/>
      <c r="SXJ58" s="661"/>
      <c r="SXK58" s="661"/>
      <c r="SXL58" s="661"/>
      <c r="SXM58" s="661"/>
      <c r="SXN58" s="661"/>
      <c r="SXO58" s="661"/>
      <c r="SXP58" s="661"/>
      <c r="SXQ58" s="661"/>
      <c r="SXR58" s="661"/>
      <c r="SXS58" s="661"/>
      <c r="SXT58" s="661"/>
      <c r="SXU58" s="661"/>
      <c r="SXV58" s="661"/>
      <c r="SXW58" s="661"/>
      <c r="SXX58" s="661"/>
      <c r="SXY58" s="661"/>
      <c r="SXZ58" s="661"/>
      <c r="SYA58" s="661"/>
      <c r="SYB58" s="661"/>
      <c r="SYC58" s="661"/>
      <c r="SYD58" s="661"/>
      <c r="SYE58" s="661"/>
      <c r="SYF58" s="661"/>
      <c r="SYG58" s="661"/>
      <c r="SYH58" s="661"/>
      <c r="SYI58" s="661"/>
      <c r="SYJ58" s="661"/>
      <c r="SYK58" s="661"/>
      <c r="SYL58" s="661"/>
      <c r="SYM58" s="661"/>
      <c r="SYN58" s="661"/>
      <c r="SYO58" s="661"/>
      <c r="SYP58" s="661"/>
      <c r="SYQ58" s="661"/>
      <c r="SYR58" s="661"/>
      <c r="SYS58" s="661"/>
      <c r="SYT58" s="661"/>
      <c r="SYU58" s="661"/>
      <c r="SYV58" s="661"/>
      <c r="SYW58" s="661"/>
      <c r="SYX58" s="661"/>
      <c r="SYY58" s="661"/>
      <c r="SYZ58" s="661"/>
      <c r="SZA58" s="661"/>
      <c r="SZB58" s="661"/>
      <c r="SZC58" s="661"/>
      <c r="SZD58" s="661"/>
      <c r="SZE58" s="661"/>
      <c r="SZF58" s="661"/>
      <c r="SZG58" s="661"/>
      <c r="SZH58" s="661"/>
      <c r="SZI58" s="661"/>
      <c r="SZJ58" s="661"/>
      <c r="SZK58" s="661"/>
      <c r="SZL58" s="661"/>
      <c r="SZM58" s="661"/>
      <c r="SZN58" s="661"/>
      <c r="SZO58" s="661"/>
      <c r="SZP58" s="661"/>
      <c r="SZQ58" s="661"/>
      <c r="SZR58" s="661"/>
      <c r="SZS58" s="661"/>
      <c r="SZT58" s="661"/>
      <c r="SZU58" s="661"/>
      <c r="SZV58" s="661"/>
      <c r="SZW58" s="661"/>
      <c r="SZX58" s="661"/>
      <c r="SZY58" s="661"/>
      <c r="SZZ58" s="661"/>
      <c r="TAA58" s="661"/>
      <c r="TAB58" s="661"/>
      <c r="TAC58" s="661"/>
      <c r="TAD58" s="661"/>
      <c r="TAE58" s="661"/>
      <c r="TAF58" s="661"/>
      <c r="TAG58" s="661"/>
      <c r="TAH58" s="661"/>
      <c r="TAI58" s="661"/>
      <c r="TAJ58" s="661"/>
      <c r="TAK58" s="661"/>
      <c r="TAL58" s="661"/>
      <c r="TAM58" s="661"/>
      <c r="TAN58" s="661"/>
      <c r="TAO58" s="661"/>
      <c r="TAP58" s="661"/>
      <c r="TAQ58" s="661"/>
      <c r="TAR58" s="661"/>
      <c r="TAS58" s="661"/>
      <c r="TAT58" s="661"/>
      <c r="TAU58" s="661"/>
      <c r="TAV58" s="661"/>
      <c r="TAW58" s="661"/>
      <c r="TAX58" s="661"/>
      <c r="TAY58" s="661"/>
      <c r="TAZ58" s="661"/>
      <c r="TBA58" s="661"/>
      <c r="TBB58" s="661"/>
      <c r="TBC58" s="661"/>
      <c r="TBD58" s="661"/>
      <c r="TBE58" s="661"/>
      <c r="TBF58" s="661"/>
      <c r="TBG58" s="661"/>
      <c r="TBH58" s="661"/>
      <c r="TBI58" s="661"/>
      <c r="TBJ58" s="661"/>
      <c r="TBK58" s="661"/>
      <c r="TBL58" s="661"/>
      <c r="TBM58" s="661"/>
      <c r="TBN58" s="661"/>
      <c r="TBO58" s="661"/>
      <c r="TBP58" s="661"/>
      <c r="TBQ58" s="661"/>
      <c r="TBR58" s="661"/>
      <c r="TBS58" s="661"/>
      <c r="TBT58" s="661"/>
      <c r="TBU58" s="661"/>
      <c r="TBV58" s="661"/>
      <c r="TBW58" s="661"/>
      <c r="TBX58" s="661"/>
      <c r="TBY58" s="661"/>
      <c r="TBZ58" s="661"/>
      <c r="TCA58" s="661"/>
      <c r="TCB58" s="661"/>
      <c r="TCC58" s="661"/>
      <c r="TCD58" s="661"/>
      <c r="TCE58" s="661"/>
      <c r="TCF58" s="661"/>
      <c r="TCG58" s="661"/>
      <c r="TCH58" s="661"/>
      <c r="TCI58" s="661"/>
      <c r="TCJ58" s="661"/>
      <c r="TCK58" s="661"/>
      <c r="TCL58" s="661"/>
      <c r="TCM58" s="661"/>
      <c r="TCN58" s="661"/>
      <c r="TCO58" s="661"/>
      <c r="TCP58" s="661"/>
      <c r="TCQ58" s="661"/>
      <c r="TCR58" s="661"/>
      <c r="TCS58" s="661"/>
      <c r="TCT58" s="661"/>
      <c r="TCU58" s="661"/>
      <c r="TCV58" s="661"/>
      <c r="TCW58" s="661"/>
      <c r="TCX58" s="661"/>
      <c r="TCY58" s="661"/>
      <c r="TCZ58" s="661"/>
      <c r="TDA58" s="661"/>
      <c r="TDB58" s="661"/>
      <c r="TDC58" s="661"/>
      <c r="TDD58" s="661"/>
      <c r="TDE58" s="661"/>
      <c r="TDF58" s="661"/>
      <c r="TDG58" s="661"/>
      <c r="TDH58" s="661"/>
      <c r="TDI58" s="661"/>
      <c r="TDJ58" s="661"/>
      <c r="TDK58" s="661"/>
      <c r="TDL58" s="661"/>
      <c r="TDM58" s="661"/>
      <c r="TDN58" s="661"/>
      <c r="TDO58" s="661"/>
      <c r="TDP58" s="661"/>
      <c r="TDQ58" s="661"/>
      <c r="TDR58" s="661"/>
      <c r="TDS58" s="661"/>
      <c r="TDT58" s="661"/>
      <c r="TDU58" s="661"/>
      <c r="TDV58" s="661"/>
      <c r="TDW58" s="661"/>
      <c r="TDX58" s="661"/>
      <c r="TDY58" s="661"/>
      <c r="TDZ58" s="661"/>
      <c r="TEA58" s="661"/>
      <c r="TEB58" s="661"/>
      <c r="TEC58" s="661"/>
      <c r="TED58" s="661"/>
      <c r="TEE58" s="661"/>
      <c r="TEF58" s="661"/>
      <c r="TEG58" s="661"/>
      <c r="TEH58" s="661"/>
      <c r="TEI58" s="661"/>
      <c r="TEJ58" s="661"/>
      <c r="TEK58" s="661"/>
      <c r="TEL58" s="661"/>
      <c r="TEM58" s="661"/>
      <c r="TEN58" s="661"/>
      <c r="TEO58" s="661"/>
      <c r="TEP58" s="661"/>
      <c r="TEQ58" s="661"/>
      <c r="TER58" s="661"/>
      <c r="TES58" s="661"/>
      <c r="TET58" s="661"/>
      <c r="TEU58" s="661"/>
      <c r="TEV58" s="661"/>
      <c r="TEW58" s="661"/>
      <c r="TEX58" s="661"/>
      <c r="TEY58" s="661"/>
      <c r="TEZ58" s="661"/>
      <c r="TFA58" s="661"/>
      <c r="TFB58" s="661"/>
      <c r="TFC58" s="661"/>
      <c r="TFD58" s="661"/>
      <c r="TFE58" s="661"/>
      <c r="TFF58" s="661"/>
      <c r="TFG58" s="661"/>
      <c r="TFH58" s="661"/>
      <c r="TFI58" s="661"/>
      <c r="TFJ58" s="661"/>
      <c r="TFK58" s="661"/>
      <c r="TFL58" s="661"/>
      <c r="TFM58" s="661"/>
      <c r="TFN58" s="661"/>
      <c r="TFO58" s="661"/>
      <c r="TFP58" s="661"/>
      <c r="TFQ58" s="661"/>
      <c r="TFR58" s="661"/>
      <c r="TFS58" s="661"/>
      <c r="TFT58" s="661"/>
      <c r="TFU58" s="661"/>
      <c r="TFV58" s="661"/>
      <c r="TFW58" s="661"/>
      <c r="TFX58" s="661"/>
      <c r="TFY58" s="661"/>
      <c r="TFZ58" s="661"/>
      <c r="TGA58" s="661"/>
      <c r="TGB58" s="661"/>
      <c r="TGC58" s="661"/>
      <c r="TGD58" s="661"/>
      <c r="TGE58" s="661"/>
      <c r="TGF58" s="661"/>
      <c r="TGG58" s="661"/>
      <c r="TGH58" s="661"/>
      <c r="TGI58" s="661"/>
      <c r="TGJ58" s="661"/>
      <c r="TGK58" s="661"/>
      <c r="TGL58" s="661"/>
      <c r="TGM58" s="661"/>
      <c r="TGN58" s="661"/>
      <c r="TGO58" s="661"/>
      <c r="TGP58" s="661"/>
      <c r="TGQ58" s="661"/>
      <c r="TGR58" s="661"/>
      <c r="TGS58" s="661"/>
      <c r="TGT58" s="661"/>
      <c r="TGU58" s="661"/>
      <c r="TGV58" s="661"/>
      <c r="TGW58" s="661"/>
      <c r="TGX58" s="661"/>
      <c r="TGY58" s="661"/>
      <c r="TGZ58" s="661"/>
      <c r="THA58" s="661"/>
      <c r="THB58" s="661"/>
      <c r="THC58" s="661"/>
      <c r="THD58" s="661"/>
      <c r="THE58" s="661"/>
      <c r="THF58" s="661"/>
      <c r="THG58" s="661"/>
      <c r="THH58" s="661"/>
      <c r="THI58" s="661"/>
      <c r="THJ58" s="661"/>
      <c r="THK58" s="661"/>
      <c r="THL58" s="661"/>
      <c r="THM58" s="661"/>
      <c r="THN58" s="661"/>
      <c r="THO58" s="661"/>
      <c r="THP58" s="661"/>
      <c r="THQ58" s="661"/>
      <c r="THR58" s="661"/>
      <c r="THS58" s="661"/>
      <c r="THT58" s="661"/>
      <c r="THU58" s="661"/>
      <c r="THV58" s="661"/>
      <c r="THW58" s="661"/>
      <c r="THX58" s="661"/>
      <c r="THY58" s="661"/>
      <c r="THZ58" s="661"/>
      <c r="TIA58" s="661"/>
      <c r="TIB58" s="661"/>
      <c r="TIC58" s="661"/>
      <c r="TID58" s="661"/>
      <c r="TIE58" s="661"/>
      <c r="TIF58" s="661"/>
      <c r="TIG58" s="661"/>
      <c r="TIH58" s="661"/>
      <c r="TII58" s="661"/>
      <c r="TIJ58" s="661"/>
      <c r="TIK58" s="661"/>
      <c r="TIL58" s="661"/>
      <c r="TIM58" s="661"/>
      <c r="TIN58" s="661"/>
      <c r="TIO58" s="661"/>
      <c r="TIP58" s="661"/>
      <c r="TIQ58" s="661"/>
      <c r="TIR58" s="661"/>
      <c r="TIS58" s="661"/>
      <c r="TIT58" s="661"/>
      <c r="TIU58" s="661"/>
      <c r="TIV58" s="661"/>
      <c r="TIW58" s="661"/>
      <c r="TIX58" s="661"/>
      <c r="TIY58" s="661"/>
      <c r="TIZ58" s="661"/>
      <c r="TJA58" s="661"/>
      <c r="TJB58" s="661"/>
      <c r="TJC58" s="661"/>
      <c r="TJD58" s="661"/>
      <c r="TJE58" s="661"/>
      <c r="TJF58" s="661"/>
      <c r="TJG58" s="661"/>
      <c r="TJH58" s="661"/>
      <c r="TJI58" s="661"/>
      <c r="TJJ58" s="661"/>
      <c r="TJK58" s="661"/>
      <c r="TJL58" s="661"/>
      <c r="TJM58" s="661"/>
      <c r="TJN58" s="661"/>
      <c r="TJO58" s="661"/>
      <c r="TJP58" s="661"/>
      <c r="TJQ58" s="661"/>
      <c r="TJR58" s="661"/>
      <c r="TJS58" s="661"/>
      <c r="TJT58" s="661"/>
      <c r="TJU58" s="661"/>
      <c r="TJV58" s="661"/>
      <c r="TJW58" s="661"/>
      <c r="TJX58" s="661"/>
      <c r="TJY58" s="661"/>
      <c r="TJZ58" s="661"/>
      <c r="TKA58" s="661"/>
      <c r="TKB58" s="661"/>
      <c r="TKC58" s="661"/>
      <c r="TKD58" s="661"/>
      <c r="TKE58" s="661"/>
      <c r="TKF58" s="661"/>
      <c r="TKG58" s="661"/>
      <c r="TKH58" s="661"/>
      <c r="TKI58" s="661"/>
      <c r="TKJ58" s="661"/>
      <c r="TKK58" s="661"/>
      <c r="TKL58" s="661"/>
      <c r="TKM58" s="661"/>
      <c r="TKN58" s="661"/>
      <c r="TKO58" s="661"/>
      <c r="TKP58" s="661"/>
      <c r="TKQ58" s="661"/>
      <c r="TKR58" s="661"/>
      <c r="TKS58" s="661"/>
      <c r="TKT58" s="661"/>
      <c r="TKU58" s="661"/>
      <c r="TKV58" s="661"/>
      <c r="TKW58" s="661"/>
      <c r="TKX58" s="661"/>
      <c r="TKY58" s="661"/>
      <c r="TKZ58" s="661"/>
      <c r="TLA58" s="661"/>
      <c r="TLB58" s="661"/>
      <c r="TLC58" s="661"/>
      <c r="TLD58" s="661"/>
      <c r="TLE58" s="661"/>
      <c r="TLF58" s="661"/>
      <c r="TLG58" s="661"/>
      <c r="TLH58" s="661"/>
      <c r="TLI58" s="661"/>
      <c r="TLJ58" s="661"/>
      <c r="TLK58" s="661"/>
      <c r="TLL58" s="661"/>
      <c r="TLM58" s="661"/>
      <c r="TLN58" s="661"/>
      <c r="TLO58" s="661"/>
      <c r="TLP58" s="661"/>
      <c r="TLQ58" s="661"/>
      <c r="TLR58" s="661"/>
      <c r="TLS58" s="661"/>
      <c r="TLT58" s="661"/>
      <c r="TLU58" s="661"/>
      <c r="TLV58" s="661"/>
      <c r="TLW58" s="661"/>
      <c r="TLX58" s="661"/>
      <c r="TLY58" s="661"/>
      <c r="TLZ58" s="661"/>
      <c r="TMA58" s="661"/>
      <c r="TMB58" s="661"/>
      <c r="TMC58" s="661"/>
      <c r="TMD58" s="661"/>
      <c r="TME58" s="661"/>
      <c r="TMF58" s="661"/>
      <c r="TMG58" s="661"/>
      <c r="TMH58" s="661"/>
      <c r="TMI58" s="661"/>
      <c r="TMJ58" s="661"/>
      <c r="TMK58" s="661"/>
      <c r="TML58" s="661"/>
      <c r="TMM58" s="661"/>
      <c r="TMN58" s="661"/>
      <c r="TMO58" s="661"/>
      <c r="TMP58" s="661"/>
      <c r="TMQ58" s="661"/>
      <c r="TMR58" s="661"/>
      <c r="TMS58" s="661"/>
      <c r="TMT58" s="661"/>
      <c r="TMU58" s="661"/>
      <c r="TMV58" s="661"/>
      <c r="TMW58" s="661"/>
      <c r="TMX58" s="661"/>
      <c r="TMY58" s="661"/>
      <c r="TMZ58" s="661"/>
      <c r="TNA58" s="661"/>
      <c r="TNB58" s="661"/>
      <c r="TNC58" s="661"/>
      <c r="TND58" s="661"/>
      <c r="TNE58" s="661"/>
      <c r="TNF58" s="661"/>
      <c r="TNG58" s="661"/>
      <c r="TNH58" s="661"/>
      <c r="TNI58" s="661"/>
      <c r="TNJ58" s="661"/>
      <c r="TNK58" s="661"/>
      <c r="TNL58" s="661"/>
      <c r="TNM58" s="661"/>
      <c r="TNN58" s="661"/>
      <c r="TNO58" s="661"/>
      <c r="TNP58" s="661"/>
      <c r="TNQ58" s="661"/>
      <c r="TNR58" s="661"/>
      <c r="TNS58" s="661"/>
      <c r="TNT58" s="661"/>
      <c r="TNU58" s="661"/>
      <c r="TNV58" s="661"/>
      <c r="TNW58" s="661"/>
      <c r="TNX58" s="661"/>
      <c r="TNY58" s="661"/>
      <c r="TNZ58" s="661"/>
      <c r="TOA58" s="661"/>
      <c r="TOB58" s="661"/>
      <c r="TOC58" s="661"/>
      <c r="TOD58" s="661"/>
      <c r="TOE58" s="661"/>
      <c r="TOF58" s="661"/>
      <c r="TOG58" s="661"/>
      <c r="TOH58" s="661"/>
      <c r="TOI58" s="661"/>
      <c r="TOJ58" s="661"/>
      <c r="TOK58" s="661"/>
      <c r="TOL58" s="661"/>
      <c r="TOM58" s="661"/>
      <c r="TON58" s="661"/>
      <c r="TOO58" s="661"/>
      <c r="TOP58" s="661"/>
      <c r="TOQ58" s="661"/>
      <c r="TOR58" s="661"/>
      <c r="TOS58" s="661"/>
      <c r="TOT58" s="661"/>
      <c r="TOU58" s="661"/>
      <c r="TOV58" s="661"/>
      <c r="TOW58" s="661"/>
      <c r="TOX58" s="661"/>
      <c r="TOY58" s="661"/>
      <c r="TOZ58" s="661"/>
      <c r="TPA58" s="661"/>
      <c r="TPB58" s="661"/>
      <c r="TPC58" s="661"/>
      <c r="TPD58" s="661"/>
      <c r="TPE58" s="661"/>
      <c r="TPF58" s="661"/>
      <c r="TPG58" s="661"/>
      <c r="TPH58" s="661"/>
      <c r="TPI58" s="661"/>
      <c r="TPJ58" s="661"/>
      <c r="TPK58" s="661"/>
      <c r="TPL58" s="661"/>
      <c r="TPM58" s="661"/>
      <c r="TPN58" s="661"/>
      <c r="TPO58" s="661"/>
      <c r="TPP58" s="661"/>
      <c r="TPQ58" s="661"/>
      <c r="TPR58" s="661"/>
      <c r="TPS58" s="661"/>
      <c r="TPT58" s="661"/>
      <c r="TPU58" s="661"/>
      <c r="TPV58" s="661"/>
      <c r="TPW58" s="661"/>
      <c r="TPX58" s="661"/>
      <c r="TPY58" s="661"/>
      <c r="TPZ58" s="661"/>
      <c r="TQA58" s="661"/>
      <c r="TQB58" s="661"/>
      <c r="TQC58" s="661"/>
      <c r="TQD58" s="661"/>
      <c r="TQE58" s="661"/>
      <c r="TQF58" s="661"/>
      <c r="TQG58" s="661"/>
      <c r="TQH58" s="661"/>
      <c r="TQI58" s="661"/>
      <c r="TQJ58" s="661"/>
      <c r="TQK58" s="661"/>
      <c r="TQL58" s="661"/>
      <c r="TQM58" s="661"/>
      <c r="TQN58" s="661"/>
      <c r="TQO58" s="661"/>
      <c r="TQP58" s="661"/>
      <c r="TQQ58" s="661"/>
      <c r="TQR58" s="661"/>
      <c r="TQS58" s="661"/>
      <c r="TQT58" s="661"/>
      <c r="TQU58" s="661"/>
      <c r="TQV58" s="661"/>
      <c r="TQW58" s="661"/>
      <c r="TQX58" s="661"/>
      <c r="TQY58" s="661"/>
      <c r="TQZ58" s="661"/>
      <c r="TRA58" s="661"/>
      <c r="TRB58" s="661"/>
      <c r="TRC58" s="661"/>
      <c r="TRD58" s="661"/>
      <c r="TRE58" s="661"/>
      <c r="TRF58" s="661"/>
      <c r="TRG58" s="661"/>
      <c r="TRH58" s="661"/>
      <c r="TRI58" s="661"/>
      <c r="TRJ58" s="661"/>
      <c r="TRK58" s="661"/>
      <c r="TRL58" s="661"/>
      <c r="TRM58" s="661"/>
      <c r="TRN58" s="661"/>
      <c r="TRO58" s="661"/>
      <c r="TRP58" s="661"/>
      <c r="TRQ58" s="661"/>
      <c r="TRR58" s="661"/>
      <c r="TRS58" s="661"/>
      <c r="TRT58" s="661"/>
      <c r="TRU58" s="661"/>
      <c r="TRV58" s="661"/>
      <c r="TRW58" s="661"/>
      <c r="TRX58" s="661"/>
      <c r="TRY58" s="661"/>
      <c r="TRZ58" s="661"/>
      <c r="TSA58" s="661"/>
      <c r="TSB58" s="661"/>
      <c r="TSC58" s="661"/>
      <c r="TSD58" s="661"/>
      <c r="TSE58" s="661"/>
      <c r="TSF58" s="661"/>
      <c r="TSG58" s="661"/>
      <c r="TSH58" s="661"/>
      <c r="TSI58" s="661"/>
      <c r="TSJ58" s="661"/>
      <c r="TSK58" s="661"/>
      <c r="TSL58" s="661"/>
      <c r="TSM58" s="661"/>
      <c r="TSN58" s="661"/>
      <c r="TSO58" s="661"/>
      <c r="TSP58" s="661"/>
      <c r="TSQ58" s="661"/>
      <c r="TSR58" s="661"/>
      <c r="TSS58" s="661"/>
      <c r="TST58" s="661"/>
      <c r="TSU58" s="661"/>
      <c r="TSV58" s="661"/>
      <c r="TSW58" s="661"/>
      <c r="TSX58" s="661"/>
      <c r="TSY58" s="661"/>
      <c r="TSZ58" s="661"/>
      <c r="TTA58" s="661"/>
      <c r="TTB58" s="661"/>
      <c r="TTC58" s="661"/>
      <c r="TTD58" s="661"/>
      <c r="TTE58" s="661"/>
      <c r="TTF58" s="661"/>
      <c r="TTG58" s="661"/>
      <c r="TTH58" s="661"/>
      <c r="TTI58" s="661"/>
      <c r="TTJ58" s="661"/>
      <c r="TTK58" s="661"/>
      <c r="TTL58" s="661"/>
      <c r="TTM58" s="661"/>
      <c r="TTN58" s="661"/>
      <c r="TTO58" s="661"/>
      <c r="TTP58" s="661"/>
      <c r="TTQ58" s="661"/>
      <c r="TTR58" s="661"/>
      <c r="TTS58" s="661"/>
      <c r="TTT58" s="661"/>
      <c r="TTU58" s="661"/>
      <c r="TTV58" s="661"/>
      <c r="TTW58" s="661"/>
      <c r="TTX58" s="661"/>
      <c r="TTY58" s="661"/>
      <c r="TTZ58" s="661"/>
      <c r="TUA58" s="661"/>
      <c r="TUB58" s="661"/>
      <c r="TUC58" s="661"/>
      <c r="TUD58" s="661"/>
      <c r="TUE58" s="661"/>
      <c r="TUF58" s="661"/>
      <c r="TUG58" s="661"/>
      <c r="TUH58" s="661"/>
      <c r="TUI58" s="661"/>
      <c r="TUJ58" s="661"/>
      <c r="TUK58" s="661"/>
      <c r="TUL58" s="661"/>
      <c r="TUM58" s="661"/>
      <c r="TUN58" s="661"/>
      <c r="TUO58" s="661"/>
      <c r="TUP58" s="661"/>
      <c r="TUQ58" s="661"/>
      <c r="TUR58" s="661"/>
      <c r="TUS58" s="661"/>
      <c r="TUT58" s="661"/>
      <c r="TUU58" s="661"/>
      <c r="TUV58" s="661"/>
      <c r="TUW58" s="661"/>
      <c r="TUX58" s="661"/>
      <c r="TUY58" s="661"/>
      <c r="TUZ58" s="661"/>
      <c r="TVA58" s="661"/>
      <c r="TVB58" s="661"/>
      <c r="TVC58" s="661"/>
      <c r="TVD58" s="661"/>
      <c r="TVE58" s="661"/>
      <c r="TVF58" s="661"/>
      <c r="TVG58" s="661"/>
      <c r="TVH58" s="661"/>
      <c r="TVI58" s="661"/>
      <c r="TVJ58" s="661"/>
      <c r="TVK58" s="661"/>
      <c r="TVL58" s="661"/>
      <c r="TVM58" s="661"/>
      <c r="TVN58" s="661"/>
      <c r="TVO58" s="661"/>
      <c r="TVP58" s="661"/>
      <c r="TVQ58" s="661"/>
      <c r="TVR58" s="661"/>
      <c r="TVS58" s="661"/>
      <c r="TVT58" s="661"/>
      <c r="TVU58" s="661"/>
      <c r="TVV58" s="661"/>
      <c r="TVW58" s="661"/>
      <c r="TVX58" s="661"/>
      <c r="TVY58" s="661"/>
      <c r="TVZ58" s="661"/>
      <c r="TWA58" s="661"/>
      <c r="TWB58" s="661"/>
      <c r="TWC58" s="661"/>
      <c r="TWD58" s="661"/>
      <c r="TWE58" s="661"/>
      <c r="TWF58" s="661"/>
      <c r="TWG58" s="661"/>
      <c r="TWH58" s="661"/>
      <c r="TWI58" s="661"/>
      <c r="TWJ58" s="661"/>
      <c r="TWK58" s="661"/>
      <c r="TWL58" s="661"/>
      <c r="TWM58" s="661"/>
      <c r="TWN58" s="661"/>
      <c r="TWO58" s="661"/>
      <c r="TWP58" s="661"/>
      <c r="TWQ58" s="661"/>
      <c r="TWR58" s="661"/>
      <c r="TWS58" s="661"/>
      <c r="TWT58" s="661"/>
      <c r="TWU58" s="661"/>
      <c r="TWV58" s="661"/>
      <c r="TWW58" s="661"/>
      <c r="TWX58" s="661"/>
      <c r="TWY58" s="661"/>
      <c r="TWZ58" s="661"/>
      <c r="TXA58" s="661"/>
      <c r="TXB58" s="661"/>
      <c r="TXC58" s="661"/>
      <c r="TXD58" s="661"/>
      <c r="TXE58" s="661"/>
      <c r="TXF58" s="661"/>
      <c r="TXG58" s="661"/>
      <c r="TXH58" s="661"/>
      <c r="TXI58" s="661"/>
      <c r="TXJ58" s="661"/>
      <c r="TXK58" s="661"/>
      <c r="TXL58" s="661"/>
      <c r="TXM58" s="661"/>
      <c r="TXN58" s="661"/>
      <c r="TXO58" s="661"/>
      <c r="TXP58" s="661"/>
      <c r="TXQ58" s="661"/>
      <c r="TXR58" s="661"/>
      <c r="TXS58" s="661"/>
      <c r="TXT58" s="661"/>
      <c r="TXU58" s="661"/>
      <c r="TXV58" s="661"/>
      <c r="TXW58" s="661"/>
      <c r="TXX58" s="661"/>
      <c r="TXY58" s="661"/>
      <c r="TXZ58" s="661"/>
      <c r="TYA58" s="661"/>
      <c r="TYB58" s="661"/>
      <c r="TYC58" s="661"/>
      <c r="TYD58" s="661"/>
      <c r="TYE58" s="661"/>
      <c r="TYF58" s="661"/>
      <c r="TYG58" s="661"/>
      <c r="TYH58" s="661"/>
      <c r="TYI58" s="661"/>
      <c r="TYJ58" s="661"/>
      <c r="TYK58" s="661"/>
      <c r="TYL58" s="661"/>
      <c r="TYM58" s="661"/>
      <c r="TYN58" s="661"/>
      <c r="TYO58" s="661"/>
      <c r="TYP58" s="661"/>
      <c r="TYQ58" s="661"/>
      <c r="TYR58" s="661"/>
      <c r="TYS58" s="661"/>
      <c r="TYT58" s="661"/>
      <c r="TYU58" s="661"/>
      <c r="TYV58" s="661"/>
      <c r="TYW58" s="661"/>
      <c r="TYX58" s="661"/>
      <c r="TYY58" s="661"/>
      <c r="TYZ58" s="661"/>
      <c r="TZA58" s="661"/>
      <c r="TZB58" s="661"/>
      <c r="TZC58" s="661"/>
      <c r="TZD58" s="661"/>
      <c r="TZE58" s="661"/>
      <c r="TZF58" s="661"/>
      <c r="TZG58" s="661"/>
      <c r="TZH58" s="661"/>
      <c r="TZI58" s="661"/>
      <c r="TZJ58" s="661"/>
      <c r="TZK58" s="661"/>
      <c r="TZL58" s="661"/>
      <c r="TZM58" s="661"/>
      <c r="TZN58" s="661"/>
      <c r="TZO58" s="661"/>
      <c r="TZP58" s="661"/>
      <c r="TZQ58" s="661"/>
      <c r="TZR58" s="661"/>
      <c r="TZS58" s="661"/>
      <c r="TZT58" s="661"/>
      <c r="TZU58" s="661"/>
      <c r="TZV58" s="661"/>
      <c r="TZW58" s="661"/>
      <c r="TZX58" s="661"/>
      <c r="TZY58" s="661"/>
      <c r="TZZ58" s="661"/>
      <c r="UAA58" s="661"/>
      <c r="UAB58" s="661"/>
      <c r="UAC58" s="661"/>
      <c r="UAD58" s="661"/>
      <c r="UAE58" s="661"/>
      <c r="UAF58" s="661"/>
      <c r="UAG58" s="661"/>
      <c r="UAH58" s="661"/>
      <c r="UAI58" s="661"/>
      <c r="UAJ58" s="661"/>
      <c r="UAK58" s="661"/>
      <c r="UAL58" s="661"/>
      <c r="UAM58" s="661"/>
      <c r="UAN58" s="661"/>
      <c r="UAO58" s="661"/>
      <c r="UAP58" s="661"/>
      <c r="UAQ58" s="661"/>
      <c r="UAR58" s="661"/>
      <c r="UAS58" s="661"/>
      <c r="UAT58" s="661"/>
      <c r="UAU58" s="661"/>
      <c r="UAV58" s="661"/>
      <c r="UAW58" s="661"/>
      <c r="UAX58" s="661"/>
      <c r="UAY58" s="661"/>
      <c r="UAZ58" s="661"/>
      <c r="UBA58" s="661"/>
      <c r="UBB58" s="661"/>
      <c r="UBC58" s="661"/>
      <c r="UBD58" s="661"/>
      <c r="UBE58" s="661"/>
      <c r="UBF58" s="661"/>
      <c r="UBG58" s="661"/>
      <c r="UBH58" s="661"/>
      <c r="UBI58" s="661"/>
      <c r="UBJ58" s="661"/>
      <c r="UBK58" s="661"/>
      <c r="UBL58" s="661"/>
      <c r="UBM58" s="661"/>
      <c r="UBN58" s="661"/>
      <c r="UBO58" s="661"/>
      <c r="UBP58" s="661"/>
      <c r="UBQ58" s="661"/>
      <c r="UBR58" s="661"/>
      <c r="UBS58" s="661"/>
      <c r="UBT58" s="661"/>
      <c r="UBU58" s="661"/>
      <c r="UBV58" s="661"/>
      <c r="UBW58" s="661"/>
      <c r="UBX58" s="661"/>
      <c r="UBY58" s="661"/>
      <c r="UBZ58" s="661"/>
      <c r="UCA58" s="661"/>
      <c r="UCB58" s="661"/>
      <c r="UCC58" s="661"/>
      <c r="UCD58" s="661"/>
      <c r="UCE58" s="661"/>
      <c r="UCF58" s="661"/>
      <c r="UCG58" s="661"/>
      <c r="UCH58" s="661"/>
      <c r="UCI58" s="661"/>
      <c r="UCJ58" s="661"/>
      <c r="UCK58" s="661"/>
      <c r="UCL58" s="661"/>
      <c r="UCM58" s="661"/>
      <c r="UCN58" s="661"/>
      <c r="UCO58" s="661"/>
      <c r="UCP58" s="661"/>
      <c r="UCQ58" s="661"/>
      <c r="UCR58" s="661"/>
      <c r="UCS58" s="661"/>
      <c r="UCT58" s="661"/>
      <c r="UCU58" s="661"/>
      <c r="UCV58" s="661"/>
      <c r="UCW58" s="661"/>
      <c r="UCX58" s="661"/>
      <c r="UCY58" s="661"/>
      <c r="UCZ58" s="661"/>
      <c r="UDA58" s="661"/>
      <c r="UDB58" s="661"/>
      <c r="UDC58" s="661"/>
      <c r="UDD58" s="661"/>
      <c r="UDE58" s="661"/>
      <c r="UDF58" s="661"/>
      <c r="UDG58" s="661"/>
      <c r="UDH58" s="661"/>
      <c r="UDI58" s="661"/>
      <c r="UDJ58" s="661"/>
      <c r="UDK58" s="661"/>
      <c r="UDL58" s="661"/>
      <c r="UDM58" s="661"/>
      <c r="UDN58" s="661"/>
      <c r="UDO58" s="661"/>
      <c r="UDP58" s="661"/>
      <c r="UDQ58" s="661"/>
      <c r="UDR58" s="661"/>
      <c r="UDS58" s="661"/>
      <c r="UDT58" s="661"/>
      <c r="UDU58" s="661"/>
      <c r="UDV58" s="661"/>
      <c r="UDW58" s="661"/>
      <c r="UDX58" s="661"/>
      <c r="UDY58" s="661"/>
      <c r="UDZ58" s="661"/>
      <c r="UEA58" s="661"/>
      <c r="UEB58" s="661"/>
      <c r="UEC58" s="661"/>
      <c r="UED58" s="661"/>
      <c r="UEE58" s="661"/>
      <c r="UEF58" s="661"/>
      <c r="UEG58" s="661"/>
      <c r="UEH58" s="661"/>
      <c r="UEI58" s="661"/>
      <c r="UEJ58" s="661"/>
      <c r="UEK58" s="661"/>
      <c r="UEL58" s="661"/>
      <c r="UEM58" s="661"/>
      <c r="UEN58" s="661"/>
      <c r="UEO58" s="661"/>
      <c r="UEP58" s="661"/>
      <c r="UEQ58" s="661"/>
      <c r="UER58" s="661"/>
      <c r="UES58" s="661"/>
      <c r="UET58" s="661"/>
      <c r="UEU58" s="661"/>
      <c r="UEV58" s="661"/>
      <c r="UEW58" s="661"/>
      <c r="UEX58" s="661"/>
      <c r="UEY58" s="661"/>
      <c r="UEZ58" s="661"/>
      <c r="UFA58" s="661"/>
      <c r="UFB58" s="661"/>
      <c r="UFC58" s="661"/>
      <c r="UFD58" s="661"/>
      <c r="UFE58" s="661"/>
      <c r="UFF58" s="661"/>
      <c r="UFG58" s="661"/>
      <c r="UFH58" s="661"/>
      <c r="UFI58" s="661"/>
      <c r="UFJ58" s="661"/>
      <c r="UFK58" s="661"/>
      <c r="UFL58" s="661"/>
      <c r="UFM58" s="661"/>
      <c r="UFN58" s="661"/>
      <c r="UFO58" s="661"/>
      <c r="UFP58" s="661"/>
      <c r="UFQ58" s="661"/>
      <c r="UFR58" s="661"/>
      <c r="UFS58" s="661"/>
      <c r="UFT58" s="661"/>
      <c r="UFU58" s="661"/>
      <c r="UFV58" s="661"/>
      <c r="UFW58" s="661"/>
      <c r="UFX58" s="661"/>
      <c r="UFY58" s="661"/>
      <c r="UFZ58" s="661"/>
      <c r="UGA58" s="661"/>
      <c r="UGB58" s="661"/>
      <c r="UGC58" s="661"/>
      <c r="UGD58" s="661"/>
      <c r="UGE58" s="661"/>
      <c r="UGF58" s="661"/>
      <c r="UGG58" s="661"/>
      <c r="UGH58" s="661"/>
      <c r="UGI58" s="661"/>
      <c r="UGJ58" s="661"/>
      <c r="UGK58" s="661"/>
      <c r="UGL58" s="661"/>
      <c r="UGM58" s="661"/>
      <c r="UGN58" s="661"/>
      <c r="UGO58" s="661"/>
      <c r="UGP58" s="661"/>
      <c r="UGQ58" s="661"/>
      <c r="UGR58" s="661"/>
      <c r="UGS58" s="661"/>
      <c r="UGT58" s="661"/>
      <c r="UGU58" s="661"/>
      <c r="UGV58" s="661"/>
      <c r="UGW58" s="661"/>
      <c r="UGX58" s="661"/>
      <c r="UGY58" s="661"/>
      <c r="UGZ58" s="661"/>
      <c r="UHA58" s="661"/>
      <c r="UHB58" s="661"/>
      <c r="UHC58" s="661"/>
      <c r="UHD58" s="661"/>
      <c r="UHE58" s="661"/>
      <c r="UHF58" s="661"/>
      <c r="UHG58" s="661"/>
      <c r="UHH58" s="661"/>
      <c r="UHI58" s="661"/>
      <c r="UHJ58" s="661"/>
      <c r="UHK58" s="661"/>
      <c r="UHL58" s="661"/>
      <c r="UHM58" s="661"/>
      <c r="UHN58" s="661"/>
      <c r="UHO58" s="661"/>
      <c r="UHP58" s="661"/>
      <c r="UHQ58" s="661"/>
      <c r="UHR58" s="661"/>
      <c r="UHS58" s="661"/>
      <c r="UHT58" s="661"/>
      <c r="UHU58" s="661"/>
      <c r="UHV58" s="661"/>
      <c r="UHW58" s="661"/>
      <c r="UHX58" s="661"/>
      <c r="UHY58" s="661"/>
      <c r="UHZ58" s="661"/>
      <c r="UIA58" s="661"/>
      <c r="UIB58" s="661"/>
      <c r="UIC58" s="661"/>
      <c r="UID58" s="661"/>
      <c r="UIE58" s="661"/>
      <c r="UIF58" s="661"/>
      <c r="UIG58" s="661"/>
      <c r="UIH58" s="661"/>
      <c r="UII58" s="661"/>
      <c r="UIJ58" s="661"/>
      <c r="UIK58" s="661"/>
      <c r="UIL58" s="661"/>
      <c r="UIM58" s="661"/>
      <c r="UIN58" s="661"/>
      <c r="UIO58" s="661"/>
      <c r="UIP58" s="661"/>
      <c r="UIQ58" s="661"/>
      <c r="UIR58" s="661"/>
      <c r="UIS58" s="661"/>
      <c r="UIT58" s="661"/>
      <c r="UIU58" s="661"/>
      <c r="UIV58" s="661"/>
      <c r="UIW58" s="661"/>
      <c r="UIX58" s="661"/>
      <c r="UIY58" s="661"/>
      <c r="UIZ58" s="661"/>
      <c r="UJA58" s="661"/>
      <c r="UJB58" s="661"/>
      <c r="UJC58" s="661"/>
      <c r="UJD58" s="661"/>
      <c r="UJE58" s="661"/>
      <c r="UJF58" s="661"/>
      <c r="UJG58" s="661"/>
      <c r="UJH58" s="661"/>
      <c r="UJI58" s="661"/>
      <c r="UJJ58" s="661"/>
      <c r="UJK58" s="661"/>
      <c r="UJL58" s="661"/>
      <c r="UJM58" s="661"/>
      <c r="UJN58" s="661"/>
      <c r="UJO58" s="661"/>
      <c r="UJP58" s="661"/>
      <c r="UJQ58" s="661"/>
      <c r="UJR58" s="661"/>
      <c r="UJS58" s="661"/>
      <c r="UJT58" s="661"/>
      <c r="UJU58" s="661"/>
      <c r="UJV58" s="661"/>
      <c r="UJW58" s="661"/>
      <c r="UJX58" s="661"/>
      <c r="UJY58" s="661"/>
      <c r="UJZ58" s="661"/>
      <c r="UKA58" s="661"/>
      <c r="UKB58" s="661"/>
      <c r="UKC58" s="661"/>
      <c r="UKD58" s="661"/>
      <c r="UKE58" s="661"/>
      <c r="UKF58" s="661"/>
      <c r="UKG58" s="661"/>
      <c r="UKH58" s="661"/>
      <c r="UKI58" s="661"/>
      <c r="UKJ58" s="661"/>
      <c r="UKK58" s="661"/>
      <c r="UKL58" s="661"/>
      <c r="UKM58" s="661"/>
      <c r="UKN58" s="661"/>
      <c r="UKO58" s="661"/>
      <c r="UKP58" s="661"/>
      <c r="UKQ58" s="661"/>
      <c r="UKR58" s="661"/>
      <c r="UKS58" s="661"/>
      <c r="UKT58" s="661"/>
      <c r="UKU58" s="661"/>
      <c r="UKV58" s="661"/>
      <c r="UKW58" s="661"/>
      <c r="UKX58" s="661"/>
      <c r="UKY58" s="661"/>
      <c r="UKZ58" s="661"/>
      <c r="ULA58" s="661"/>
      <c r="ULB58" s="661"/>
      <c r="ULC58" s="661"/>
      <c r="ULD58" s="661"/>
      <c r="ULE58" s="661"/>
      <c r="ULF58" s="661"/>
      <c r="ULG58" s="661"/>
      <c r="ULH58" s="661"/>
      <c r="ULI58" s="661"/>
      <c r="ULJ58" s="661"/>
      <c r="ULK58" s="661"/>
      <c r="ULL58" s="661"/>
      <c r="ULM58" s="661"/>
      <c r="ULN58" s="661"/>
      <c r="ULO58" s="661"/>
      <c r="ULP58" s="661"/>
      <c r="ULQ58" s="661"/>
      <c r="ULR58" s="661"/>
      <c r="ULS58" s="661"/>
      <c r="ULT58" s="661"/>
      <c r="ULU58" s="661"/>
      <c r="ULV58" s="661"/>
      <c r="ULW58" s="661"/>
      <c r="ULX58" s="661"/>
      <c r="ULY58" s="661"/>
      <c r="ULZ58" s="661"/>
      <c r="UMA58" s="661"/>
      <c r="UMB58" s="661"/>
      <c r="UMC58" s="661"/>
      <c r="UMD58" s="661"/>
      <c r="UME58" s="661"/>
      <c r="UMF58" s="661"/>
      <c r="UMG58" s="661"/>
      <c r="UMH58" s="661"/>
      <c r="UMI58" s="661"/>
      <c r="UMJ58" s="661"/>
      <c r="UMK58" s="661"/>
      <c r="UML58" s="661"/>
      <c r="UMM58" s="661"/>
      <c r="UMN58" s="661"/>
      <c r="UMO58" s="661"/>
      <c r="UMP58" s="661"/>
      <c r="UMQ58" s="661"/>
      <c r="UMR58" s="661"/>
      <c r="UMS58" s="661"/>
      <c r="UMT58" s="661"/>
      <c r="UMU58" s="661"/>
      <c r="UMV58" s="661"/>
      <c r="UMW58" s="661"/>
      <c r="UMX58" s="661"/>
      <c r="UMY58" s="661"/>
      <c r="UMZ58" s="661"/>
      <c r="UNA58" s="661"/>
      <c r="UNB58" s="661"/>
      <c r="UNC58" s="661"/>
      <c r="UND58" s="661"/>
      <c r="UNE58" s="661"/>
      <c r="UNF58" s="661"/>
      <c r="UNG58" s="661"/>
      <c r="UNH58" s="661"/>
      <c r="UNI58" s="661"/>
      <c r="UNJ58" s="661"/>
      <c r="UNK58" s="661"/>
      <c r="UNL58" s="661"/>
      <c r="UNM58" s="661"/>
      <c r="UNN58" s="661"/>
      <c r="UNO58" s="661"/>
      <c r="UNP58" s="661"/>
      <c r="UNQ58" s="661"/>
      <c r="UNR58" s="661"/>
      <c r="UNS58" s="661"/>
      <c r="UNT58" s="661"/>
      <c r="UNU58" s="661"/>
      <c r="UNV58" s="661"/>
      <c r="UNW58" s="661"/>
      <c r="UNX58" s="661"/>
      <c r="UNY58" s="661"/>
      <c r="UNZ58" s="661"/>
      <c r="UOA58" s="661"/>
      <c r="UOB58" s="661"/>
      <c r="UOC58" s="661"/>
      <c r="UOD58" s="661"/>
      <c r="UOE58" s="661"/>
      <c r="UOF58" s="661"/>
      <c r="UOG58" s="661"/>
      <c r="UOH58" s="661"/>
      <c r="UOI58" s="661"/>
      <c r="UOJ58" s="661"/>
      <c r="UOK58" s="661"/>
      <c r="UOL58" s="661"/>
      <c r="UOM58" s="661"/>
      <c r="UON58" s="661"/>
      <c r="UOO58" s="661"/>
      <c r="UOP58" s="661"/>
      <c r="UOQ58" s="661"/>
      <c r="UOR58" s="661"/>
      <c r="UOS58" s="661"/>
      <c r="UOT58" s="661"/>
      <c r="UOU58" s="661"/>
      <c r="UOV58" s="661"/>
      <c r="UOW58" s="661"/>
      <c r="UOX58" s="661"/>
      <c r="UOY58" s="661"/>
      <c r="UOZ58" s="661"/>
      <c r="UPA58" s="661"/>
      <c r="UPB58" s="661"/>
      <c r="UPC58" s="661"/>
      <c r="UPD58" s="661"/>
      <c r="UPE58" s="661"/>
      <c r="UPF58" s="661"/>
      <c r="UPG58" s="661"/>
      <c r="UPH58" s="661"/>
      <c r="UPI58" s="661"/>
      <c r="UPJ58" s="661"/>
      <c r="UPK58" s="661"/>
      <c r="UPL58" s="661"/>
      <c r="UPM58" s="661"/>
      <c r="UPN58" s="661"/>
      <c r="UPO58" s="661"/>
      <c r="UPP58" s="661"/>
      <c r="UPQ58" s="661"/>
      <c r="UPR58" s="661"/>
      <c r="UPS58" s="661"/>
      <c r="UPT58" s="661"/>
      <c r="UPU58" s="661"/>
      <c r="UPV58" s="661"/>
      <c r="UPW58" s="661"/>
      <c r="UPX58" s="661"/>
      <c r="UPY58" s="661"/>
      <c r="UPZ58" s="661"/>
      <c r="UQA58" s="661"/>
      <c r="UQB58" s="661"/>
      <c r="UQC58" s="661"/>
      <c r="UQD58" s="661"/>
      <c r="UQE58" s="661"/>
      <c r="UQF58" s="661"/>
      <c r="UQG58" s="661"/>
      <c r="UQH58" s="661"/>
      <c r="UQI58" s="661"/>
      <c r="UQJ58" s="661"/>
      <c r="UQK58" s="661"/>
      <c r="UQL58" s="661"/>
      <c r="UQM58" s="661"/>
      <c r="UQN58" s="661"/>
      <c r="UQO58" s="661"/>
      <c r="UQP58" s="661"/>
      <c r="UQQ58" s="661"/>
      <c r="UQR58" s="661"/>
      <c r="UQS58" s="661"/>
      <c r="UQT58" s="661"/>
      <c r="UQU58" s="661"/>
      <c r="UQV58" s="661"/>
      <c r="UQW58" s="661"/>
      <c r="UQX58" s="661"/>
      <c r="UQY58" s="661"/>
      <c r="UQZ58" s="661"/>
      <c r="URA58" s="661"/>
      <c r="URB58" s="661"/>
      <c r="URC58" s="661"/>
      <c r="URD58" s="661"/>
      <c r="URE58" s="661"/>
      <c r="URF58" s="661"/>
      <c r="URG58" s="661"/>
      <c r="URH58" s="661"/>
      <c r="URI58" s="661"/>
      <c r="URJ58" s="661"/>
      <c r="URK58" s="661"/>
      <c r="URL58" s="661"/>
      <c r="URM58" s="661"/>
      <c r="URN58" s="661"/>
      <c r="URO58" s="661"/>
      <c r="URP58" s="661"/>
      <c r="URQ58" s="661"/>
      <c r="URR58" s="661"/>
      <c r="URS58" s="661"/>
      <c r="URT58" s="661"/>
      <c r="URU58" s="661"/>
      <c r="URV58" s="661"/>
      <c r="URW58" s="661"/>
      <c r="URX58" s="661"/>
      <c r="URY58" s="661"/>
      <c r="URZ58" s="661"/>
      <c r="USA58" s="661"/>
      <c r="USB58" s="661"/>
      <c r="USC58" s="661"/>
      <c r="USD58" s="661"/>
      <c r="USE58" s="661"/>
      <c r="USF58" s="661"/>
      <c r="USG58" s="661"/>
      <c r="USH58" s="661"/>
      <c r="USI58" s="661"/>
      <c r="USJ58" s="661"/>
      <c r="USK58" s="661"/>
      <c r="USL58" s="661"/>
      <c r="USM58" s="661"/>
      <c r="USN58" s="661"/>
      <c r="USO58" s="661"/>
      <c r="USP58" s="661"/>
      <c r="USQ58" s="661"/>
      <c r="USR58" s="661"/>
      <c r="USS58" s="661"/>
      <c r="UST58" s="661"/>
      <c r="USU58" s="661"/>
      <c r="USV58" s="661"/>
      <c r="USW58" s="661"/>
      <c r="USX58" s="661"/>
      <c r="USY58" s="661"/>
      <c r="USZ58" s="661"/>
      <c r="UTA58" s="661"/>
      <c r="UTB58" s="661"/>
      <c r="UTC58" s="661"/>
      <c r="UTD58" s="661"/>
      <c r="UTE58" s="661"/>
      <c r="UTF58" s="661"/>
      <c r="UTG58" s="661"/>
      <c r="UTH58" s="661"/>
      <c r="UTI58" s="661"/>
      <c r="UTJ58" s="661"/>
      <c r="UTK58" s="661"/>
      <c r="UTL58" s="661"/>
      <c r="UTM58" s="661"/>
      <c r="UTN58" s="661"/>
      <c r="UTO58" s="661"/>
      <c r="UTP58" s="661"/>
      <c r="UTQ58" s="661"/>
      <c r="UTR58" s="661"/>
      <c r="UTS58" s="661"/>
      <c r="UTT58" s="661"/>
      <c r="UTU58" s="661"/>
      <c r="UTV58" s="661"/>
      <c r="UTW58" s="661"/>
      <c r="UTX58" s="661"/>
      <c r="UTY58" s="661"/>
      <c r="UTZ58" s="661"/>
      <c r="UUA58" s="661"/>
      <c r="UUB58" s="661"/>
      <c r="UUC58" s="661"/>
      <c r="UUD58" s="661"/>
      <c r="UUE58" s="661"/>
      <c r="UUF58" s="661"/>
      <c r="UUG58" s="661"/>
      <c r="UUH58" s="661"/>
      <c r="UUI58" s="661"/>
      <c r="UUJ58" s="661"/>
      <c r="UUK58" s="661"/>
      <c r="UUL58" s="661"/>
      <c r="UUM58" s="661"/>
      <c r="UUN58" s="661"/>
      <c r="UUO58" s="661"/>
      <c r="UUP58" s="661"/>
      <c r="UUQ58" s="661"/>
      <c r="UUR58" s="661"/>
      <c r="UUS58" s="661"/>
      <c r="UUT58" s="661"/>
      <c r="UUU58" s="661"/>
      <c r="UUV58" s="661"/>
      <c r="UUW58" s="661"/>
      <c r="UUX58" s="661"/>
      <c r="UUY58" s="661"/>
      <c r="UUZ58" s="661"/>
      <c r="UVA58" s="661"/>
      <c r="UVB58" s="661"/>
      <c r="UVC58" s="661"/>
      <c r="UVD58" s="661"/>
      <c r="UVE58" s="661"/>
      <c r="UVF58" s="661"/>
      <c r="UVG58" s="661"/>
      <c r="UVH58" s="661"/>
      <c r="UVI58" s="661"/>
      <c r="UVJ58" s="661"/>
      <c r="UVK58" s="661"/>
      <c r="UVL58" s="661"/>
      <c r="UVM58" s="661"/>
      <c r="UVN58" s="661"/>
      <c r="UVO58" s="661"/>
      <c r="UVP58" s="661"/>
      <c r="UVQ58" s="661"/>
      <c r="UVR58" s="661"/>
      <c r="UVS58" s="661"/>
      <c r="UVT58" s="661"/>
      <c r="UVU58" s="661"/>
      <c r="UVV58" s="661"/>
      <c r="UVW58" s="661"/>
      <c r="UVX58" s="661"/>
      <c r="UVY58" s="661"/>
      <c r="UVZ58" s="661"/>
      <c r="UWA58" s="661"/>
      <c r="UWB58" s="661"/>
      <c r="UWC58" s="661"/>
      <c r="UWD58" s="661"/>
      <c r="UWE58" s="661"/>
      <c r="UWF58" s="661"/>
      <c r="UWG58" s="661"/>
      <c r="UWH58" s="661"/>
      <c r="UWI58" s="661"/>
      <c r="UWJ58" s="661"/>
      <c r="UWK58" s="661"/>
      <c r="UWL58" s="661"/>
      <c r="UWM58" s="661"/>
      <c r="UWN58" s="661"/>
      <c r="UWO58" s="661"/>
      <c r="UWP58" s="661"/>
      <c r="UWQ58" s="661"/>
      <c r="UWR58" s="661"/>
      <c r="UWS58" s="661"/>
      <c r="UWT58" s="661"/>
      <c r="UWU58" s="661"/>
      <c r="UWV58" s="661"/>
      <c r="UWW58" s="661"/>
      <c r="UWX58" s="661"/>
      <c r="UWY58" s="661"/>
      <c r="UWZ58" s="661"/>
      <c r="UXA58" s="661"/>
      <c r="UXB58" s="661"/>
      <c r="UXC58" s="661"/>
      <c r="UXD58" s="661"/>
      <c r="UXE58" s="661"/>
      <c r="UXF58" s="661"/>
      <c r="UXG58" s="661"/>
      <c r="UXH58" s="661"/>
      <c r="UXI58" s="661"/>
      <c r="UXJ58" s="661"/>
      <c r="UXK58" s="661"/>
      <c r="UXL58" s="661"/>
      <c r="UXM58" s="661"/>
      <c r="UXN58" s="661"/>
      <c r="UXO58" s="661"/>
      <c r="UXP58" s="661"/>
      <c r="UXQ58" s="661"/>
      <c r="UXR58" s="661"/>
      <c r="UXS58" s="661"/>
      <c r="UXT58" s="661"/>
      <c r="UXU58" s="661"/>
      <c r="UXV58" s="661"/>
      <c r="UXW58" s="661"/>
      <c r="UXX58" s="661"/>
      <c r="UXY58" s="661"/>
      <c r="UXZ58" s="661"/>
      <c r="UYA58" s="661"/>
      <c r="UYB58" s="661"/>
      <c r="UYC58" s="661"/>
      <c r="UYD58" s="661"/>
      <c r="UYE58" s="661"/>
      <c r="UYF58" s="661"/>
      <c r="UYG58" s="661"/>
      <c r="UYH58" s="661"/>
      <c r="UYI58" s="661"/>
      <c r="UYJ58" s="661"/>
      <c r="UYK58" s="661"/>
      <c r="UYL58" s="661"/>
      <c r="UYM58" s="661"/>
      <c r="UYN58" s="661"/>
      <c r="UYO58" s="661"/>
      <c r="UYP58" s="661"/>
      <c r="UYQ58" s="661"/>
      <c r="UYR58" s="661"/>
      <c r="UYS58" s="661"/>
      <c r="UYT58" s="661"/>
      <c r="UYU58" s="661"/>
      <c r="UYV58" s="661"/>
      <c r="UYW58" s="661"/>
      <c r="UYX58" s="661"/>
      <c r="UYY58" s="661"/>
      <c r="UYZ58" s="661"/>
      <c r="UZA58" s="661"/>
      <c r="UZB58" s="661"/>
      <c r="UZC58" s="661"/>
      <c r="UZD58" s="661"/>
      <c r="UZE58" s="661"/>
      <c r="UZF58" s="661"/>
      <c r="UZG58" s="661"/>
      <c r="UZH58" s="661"/>
      <c r="UZI58" s="661"/>
      <c r="UZJ58" s="661"/>
      <c r="UZK58" s="661"/>
      <c r="UZL58" s="661"/>
      <c r="UZM58" s="661"/>
      <c r="UZN58" s="661"/>
      <c r="UZO58" s="661"/>
      <c r="UZP58" s="661"/>
      <c r="UZQ58" s="661"/>
      <c r="UZR58" s="661"/>
      <c r="UZS58" s="661"/>
      <c r="UZT58" s="661"/>
      <c r="UZU58" s="661"/>
      <c r="UZV58" s="661"/>
      <c r="UZW58" s="661"/>
      <c r="UZX58" s="661"/>
      <c r="UZY58" s="661"/>
      <c r="UZZ58" s="661"/>
      <c r="VAA58" s="661"/>
      <c r="VAB58" s="661"/>
      <c r="VAC58" s="661"/>
      <c r="VAD58" s="661"/>
      <c r="VAE58" s="661"/>
      <c r="VAF58" s="661"/>
      <c r="VAG58" s="661"/>
      <c r="VAH58" s="661"/>
      <c r="VAI58" s="661"/>
      <c r="VAJ58" s="661"/>
      <c r="VAK58" s="661"/>
      <c r="VAL58" s="661"/>
      <c r="VAM58" s="661"/>
      <c r="VAN58" s="661"/>
      <c r="VAO58" s="661"/>
      <c r="VAP58" s="661"/>
      <c r="VAQ58" s="661"/>
      <c r="VAR58" s="661"/>
      <c r="VAS58" s="661"/>
      <c r="VAT58" s="661"/>
      <c r="VAU58" s="661"/>
      <c r="VAV58" s="661"/>
      <c r="VAW58" s="661"/>
      <c r="VAX58" s="661"/>
      <c r="VAY58" s="661"/>
      <c r="VAZ58" s="661"/>
      <c r="VBA58" s="661"/>
      <c r="VBB58" s="661"/>
      <c r="VBC58" s="661"/>
      <c r="VBD58" s="661"/>
      <c r="VBE58" s="661"/>
      <c r="VBF58" s="661"/>
      <c r="VBG58" s="661"/>
      <c r="VBH58" s="661"/>
      <c r="VBI58" s="661"/>
      <c r="VBJ58" s="661"/>
      <c r="VBK58" s="661"/>
      <c r="VBL58" s="661"/>
      <c r="VBM58" s="661"/>
      <c r="VBN58" s="661"/>
      <c r="VBO58" s="661"/>
      <c r="VBP58" s="661"/>
      <c r="VBQ58" s="661"/>
      <c r="VBR58" s="661"/>
      <c r="VBS58" s="661"/>
      <c r="VBT58" s="661"/>
      <c r="VBU58" s="661"/>
      <c r="VBV58" s="661"/>
      <c r="VBW58" s="661"/>
      <c r="VBX58" s="661"/>
      <c r="VBY58" s="661"/>
      <c r="VBZ58" s="661"/>
      <c r="VCA58" s="661"/>
      <c r="VCB58" s="661"/>
      <c r="VCC58" s="661"/>
      <c r="VCD58" s="661"/>
      <c r="VCE58" s="661"/>
      <c r="VCF58" s="661"/>
      <c r="VCG58" s="661"/>
      <c r="VCH58" s="661"/>
      <c r="VCI58" s="661"/>
      <c r="VCJ58" s="661"/>
      <c r="VCK58" s="661"/>
      <c r="VCL58" s="661"/>
      <c r="VCM58" s="661"/>
      <c r="VCN58" s="661"/>
      <c r="VCO58" s="661"/>
      <c r="VCP58" s="661"/>
      <c r="VCQ58" s="661"/>
      <c r="VCR58" s="661"/>
      <c r="VCS58" s="661"/>
      <c r="VCT58" s="661"/>
      <c r="VCU58" s="661"/>
      <c r="VCV58" s="661"/>
      <c r="VCW58" s="661"/>
      <c r="VCX58" s="661"/>
      <c r="VCY58" s="661"/>
      <c r="VCZ58" s="661"/>
      <c r="VDA58" s="661"/>
      <c r="VDB58" s="661"/>
      <c r="VDC58" s="661"/>
      <c r="VDD58" s="661"/>
      <c r="VDE58" s="661"/>
      <c r="VDF58" s="661"/>
      <c r="VDG58" s="661"/>
      <c r="VDH58" s="661"/>
      <c r="VDI58" s="661"/>
      <c r="VDJ58" s="661"/>
      <c r="VDK58" s="661"/>
      <c r="VDL58" s="661"/>
      <c r="VDM58" s="661"/>
      <c r="VDN58" s="661"/>
      <c r="VDO58" s="661"/>
      <c r="VDP58" s="661"/>
      <c r="VDQ58" s="661"/>
      <c r="VDR58" s="661"/>
      <c r="VDS58" s="661"/>
      <c r="VDT58" s="661"/>
      <c r="VDU58" s="661"/>
      <c r="VDV58" s="661"/>
      <c r="VDW58" s="661"/>
      <c r="VDX58" s="661"/>
      <c r="VDY58" s="661"/>
      <c r="VDZ58" s="661"/>
      <c r="VEA58" s="661"/>
      <c r="VEB58" s="661"/>
      <c r="VEC58" s="661"/>
      <c r="VED58" s="661"/>
      <c r="VEE58" s="661"/>
      <c r="VEF58" s="661"/>
      <c r="VEG58" s="661"/>
      <c r="VEH58" s="661"/>
      <c r="VEI58" s="661"/>
      <c r="VEJ58" s="661"/>
      <c r="VEK58" s="661"/>
      <c r="VEL58" s="661"/>
      <c r="VEM58" s="661"/>
      <c r="VEN58" s="661"/>
      <c r="VEO58" s="661"/>
      <c r="VEP58" s="661"/>
      <c r="VEQ58" s="661"/>
      <c r="VER58" s="661"/>
      <c r="VES58" s="661"/>
      <c r="VET58" s="661"/>
      <c r="VEU58" s="661"/>
      <c r="VEV58" s="661"/>
      <c r="VEW58" s="661"/>
      <c r="VEX58" s="661"/>
      <c r="VEY58" s="661"/>
      <c r="VEZ58" s="661"/>
      <c r="VFA58" s="661"/>
      <c r="VFB58" s="661"/>
      <c r="VFC58" s="661"/>
      <c r="VFD58" s="661"/>
      <c r="VFE58" s="661"/>
      <c r="VFF58" s="661"/>
      <c r="VFG58" s="661"/>
      <c r="VFH58" s="661"/>
      <c r="VFI58" s="661"/>
      <c r="VFJ58" s="661"/>
      <c r="VFK58" s="661"/>
      <c r="VFL58" s="661"/>
      <c r="VFM58" s="661"/>
      <c r="VFN58" s="661"/>
      <c r="VFO58" s="661"/>
      <c r="VFP58" s="661"/>
      <c r="VFQ58" s="661"/>
      <c r="VFR58" s="661"/>
      <c r="VFS58" s="661"/>
      <c r="VFT58" s="661"/>
      <c r="VFU58" s="661"/>
      <c r="VFV58" s="661"/>
      <c r="VFW58" s="661"/>
      <c r="VFX58" s="661"/>
      <c r="VFY58" s="661"/>
      <c r="VFZ58" s="661"/>
      <c r="VGA58" s="661"/>
      <c r="VGB58" s="661"/>
      <c r="VGC58" s="661"/>
      <c r="VGD58" s="661"/>
      <c r="VGE58" s="661"/>
      <c r="VGF58" s="661"/>
      <c r="VGG58" s="661"/>
      <c r="VGH58" s="661"/>
      <c r="VGI58" s="661"/>
      <c r="VGJ58" s="661"/>
      <c r="VGK58" s="661"/>
      <c r="VGL58" s="661"/>
      <c r="VGM58" s="661"/>
      <c r="VGN58" s="661"/>
      <c r="VGO58" s="661"/>
      <c r="VGP58" s="661"/>
      <c r="VGQ58" s="661"/>
      <c r="VGR58" s="661"/>
      <c r="VGS58" s="661"/>
      <c r="VGT58" s="661"/>
      <c r="VGU58" s="661"/>
      <c r="VGV58" s="661"/>
      <c r="VGW58" s="661"/>
      <c r="VGX58" s="661"/>
      <c r="VGY58" s="661"/>
      <c r="VGZ58" s="661"/>
      <c r="VHA58" s="661"/>
      <c r="VHB58" s="661"/>
      <c r="VHC58" s="661"/>
      <c r="VHD58" s="661"/>
      <c r="VHE58" s="661"/>
      <c r="VHF58" s="661"/>
      <c r="VHG58" s="661"/>
      <c r="VHH58" s="661"/>
      <c r="VHI58" s="661"/>
      <c r="VHJ58" s="661"/>
      <c r="VHK58" s="661"/>
      <c r="VHL58" s="661"/>
      <c r="VHM58" s="661"/>
      <c r="VHN58" s="661"/>
      <c r="VHO58" s="661"/>
      <c r="VHP58" s="661"/>
      <c r="VHQ58" s="661"/>
      <c r="VHR58" s="661"/>
      <c r="VHS58" s="661"/>
      <c r="VHT58" s="661"/>
      <c r="VHU58" s="661"/>
      <c r="VHV58" s="661"/>
      <c r="VHW58" s="661"/>
      <c r="VHX58" s="661"/>
      <c r="VHY58" s="661"/>
      <c r="VHZ58" s="661"/>
      <c r="VIA58" s="661"/>
      <c r="VIB58" s="661"/>
      <c r="VIC58" s="661"/>
      <c r="VID58" s="661"/>
      <c r="VIE58" s="661"/>
      <c r="VIF58" s="661"/>
      <c r="VIG58" s="661"/>
      <c r="VIH58" s="661"/>
      <c r="VII58" s="661"/>
      <c r="VIJ58" s="661"/>
      <c r="VIK58" s="661"/>
      <c r="VIL58" s="661"/>
      <c r="VIM58" s="661"/>
      <c r="VIN58" s="661"/>
      <c r="VIO58" s="661"/>
      <c r="VIP58" s="661"/>
      <c r="VIQ58" s="661"/>
      <c r="VIR58" s="661"/>
      <c r="VIS58" s="661"/>
      <c r="VIT58" s="661"/>
      <c r="VIU58" s="661"/>
      <c r="VIV58" s="661"/>
      <c r="VIW58" s="661"/>
      <c r="VIX58" s="661"/>
      <c r="VIY58" s="661"/>
      <c r="VIZ58" s="661"/>
      <c r="VJA58" s="661"/>
      <c r="VJB58" s="661"/>
      <c r="VJC58" s="661"/>
      <c r="VJD58" s="661"/>
      <c r="VJE58" s="661"/>
      <c r="VJF58" s="661"/>
      <c r="VJG58" s="661"/>
      <c r="VJH58" s="661"/>
      <c r="VJI58" s="661"/>
      <c r="VJJ58" s="661"/>
      <c r="VJK58" s="661"/>
      <c r="VJL58" s="661"/>
      <c r="VJM58" s="661"/>
      <c r="VJN58" s="661"/>
      <c r="VJO58" s="661"/>
      <c r="VJP58" s="661"/>
      <c r="VJQ58" s="661"/>
      <c r="VJR58" s="661"/>
      <c r="VJS58" s="661"/>
      <c r="VJT58" s="661"/>
      <c r="VJU58" s="661"/>
      <c r="VJV58" s="661"/>
      <c r="VJW58" s="661"/>
      <c r="VJX58" s="661"/>
      <c r="VJY58" s="661"/>
      <c r="VJZ58" s="661"/>
      <c r="VKA58" s="661"/>
      <c r="VKB58" s="661"/>
      <c r="VKC58" s="661"/>
      <c r="VKD58" s="661"/>
      <c r="VKE58" s="661"/>
      <c r="VKF58" s="661"/>
      <c r="VKG58" s="661"/>
      <c r="VKH58" s="661"/>
      <c r="VKI58" s="661"/>
      <c r="VKJ58" s="661"/>
      <c r="VKK58" s="661"/>
      <c r="VKL58" s="661"/>
      <c r="VKM58" s="661"/>
      <c r="VKN58" s="661"/>
      <c r="VKO58" s="661"/>
      <c r="VKP58" s="661"/>
      <c r="VKQ58" s="661"/>
      <c r="VKR58" s="661"/>
      <c r="VKS58" s="661"/>
      <c r="VKT58" s="661"/>
      <c r="VKU58" s="661"/>
      <c r="VKV58" s="661"/>
      <c r="VKW58" s="661"/>
      <c r="VKX58" s="661"/>
      <c r="VKY58" s="661"/>
      <c r="VKZ58" s="661"/>
      <c r="VLA58" s="661"/>
      <c r="VLB58" s="661"/>
      <c r="VLC58" s="661"/>
      <c r="VLD58" s="661"/>
      <c r="VLE58" s="661"/>
      <c r="VLF58" s="661"/>
      <c r="VLG58" s="661"/>
      <c r="VLH58" s="661"/>
      <c r="VLI58" s="661"/>
      <c r="VLJ58" s="661"/>
      <c r="VLK58" s="661"/>
      <c r="VLL58" s="661"/>
      <c r="VLM58" s="661"/>
      <c r="VLN58" s="661"/>
      <c r="VLO58" s="661"/>
      <c r="VLP58" s="661"/>
      <c r="VLQ58" s="661"/>
      <c r="VLR58" s="661"/>
      <c r="VLS58" s="661"/>
      <c r="VLT58" s="661"/>
      <c r="VLU58" s="661"/>
      <c r="VLV58" s="661"/>
      <c r="VLW58" s="661"/>
      <c r="VLX58" s="661"/>
      <c r="VLY58" s="661"/>
      <c r="VLZ58" s="661"/>
      <c r="VMA58" s="661"/>
      <c r="VMB58" s="661"/>
      <c r="VMC58" s="661"/>
      <c r="VMD58" s="661"/>
      <c r="VME58" s="661"/>
      <c r="VMF58" s="661"/>
      <c r="VMG58" s="661"/>
      <c r="VMH58" s="661"/>
      <c r="VMI58" s="661"/>
      <c r="VMJ58" s="661"/>
      <c r="VMK58" s="661"/>
      <c r="VML58" s="661"/>
      <c r="VMM58" s="661"/>
      <c r="VMN58" s="661"/>
      <c r="VMO58" s="661"/>
      <c r="VMP58" s="661"/>
      <c r="VMQ58" s="661"/>
      <c r="VMR58" s="661"/>
      <c r="VMS58" s="661"/>
      <c r="VMT58" s="661"/>
      <c r="VMU58" s="661"/>
      <c r="VMV58" s="661"/>
      <c r="VMW58" s="661"/>
      <c r="VMX58" s="661"/>
      <c r="VMY58" s="661"/>
      <c r="VMZ58" s="661"/>
      <c r="VNA58" s="661"/>
      <c r="VNB58" s="661"/>
      <c r="VNC58" s="661"/>
      <c r="VND58" s="661"/>
      <c r="VNE58" s="661"/>
      <c r="VNF58" s="661"/>
      <c r="VNG58" s="661"/>
      <c r="VNH58" s="661"/>
      <c r="VNI58" s="661"/>
      <c r="VNJ58" s="661"/>
      <c r="VNK58" s="661"/>
      <c r="VNL58" s="661"/>
      <c r="VNM58" s="661"/>
      <c r="VNN58" s="661"/>
      <c r="VNO58" s="661"/>
      <c r="VNP58" s="661"/>
      <c r="VNQ58" s="661"/>
      <c r="VNR58" s="661"/>
      <c r="VNS58" s="661"/>
      <c r="VNT58" s="661"/>
      <c r="VNU58" s="661"/>
      <c r="VNV58" s="661"/>
      <c r="VNW58" s="661"/>
      <c r="VNX58" s="661"/>
      <c r="VNY58" s="661"/>
      <c r="VNZ58" s="661"/>
      <c r="VOA58" s="661"/>
      <c r="VOB58" s="661"/>
      <c r="VOC58" s="661"/>
      <c r="VOD58" s="661"/>
      <c r="VOE58" s="661"/>
      <c r="VOF58" s="661"/>
      <c r="VOG58" s="661"/>
      <c r="VOH58" s="661"/>
      <c r="VOI58" s="661"/>
      <c r="VOJ58" s="661"/>
      <c r="VOK58" s="661"/>
      <c r="VOL58" s="661"/>
      <c r="VOM58" s="661"/>
      <c r="VON58" s="661"/>
      <c r="VOO58" s="661"/>
      <c r="VOP58" s="661"/>
      <c r="VOQ58" s="661"/>
      <c r="VOR58" s="661"/>
      <c r="VOS58" s="661"/>
      <c r="VOT58" s="661"/>
      <c r="VOU58" s="661"/>
      <c r="VOV58" s="661"/>
      <c r="VOW58" s="661"/>
      <c r="VOX58" s="661"/>
      <c r="VOY58" s="661"/>
      <c r="VOZ58" s="661"/>
      <c r="VPA58" s="661"/>
      <c r="VPB58" s="661"/>
      <c r="VPC58" s="661"/>
      <c r="VPD58" s="661"/>
      <c r="VPE58" s="661"/>
      <c r="VPF58" s="661"/>
      <c r="VPG58" s="661"/>
      <c r="VPH58" s="661"/>
      <c r="VPI58" s="661"/>
      <c r="VPJ58" s="661"/>
      <c r="VPK58" s="661"/>
      <c r="VPL58" s="661"/>
      <c r="VPM58" s="661"/>
      <c r="VPN58" s="661"/>
      <c r="VPO58" s="661"/>
      <c r="VPP58" s="661"/>
      <c r="VPQ58" s="661"/>
      <c r="VPR58" s="661"/>
      <c r="VPS58" s="661"/>
      <c r="VPT58" s="661"/>
      <c r="VPU58" s="661"/>
      <c r="VPV58" s="661"/>
      <c r="VPW58" s="661"/>
      <c r="VPX58" s="661"/>
      <c r="VPY58" s="661"/>
      <c r="VPZ58" s="661"/>
      <c r="VQA58" s="661"/>
      <c r="VQB58" s="661"/>
      <c r="VQC58" s="661"/>
      <c r="VQD58" s="661"/>
      <c r="VQE58" s="661"/>
      <c r="VQF58" s="661"/>
      <c r="VQG58" s="661"/>
      <c r="VQH58" s="661"/>
      <c r="VQI58" s="661"/>
      <c r="VQJ58" s="661"/>
      <c r="VQK58" s="661"/>
      <c r="VQL58" s="661"/>
      <c r="VQM58" s="661"/>
      <c r="VQN58" s="661"/>
      <c r="VQO58" s="661"/>
      <c r="VQP58" s="661"/>
      <c r="VQQ58" s="661"/>
      <c r="VQR58" s="661"/>
      <c r="VQS58" s="661"/>
      <c r="VQT58" s="661"/>
      <c r="VQU58" s="661"/>
      <c r="VQV58" s="661"/>
      <c r="VQW58" s="661"/>
      <c r="VQX58" s="661"/>
      <c r="VQY58" s="661"/>
      <c r="VQZ58" s="661"/>
      <c r="VRA58" s="661"/>
      <c r="VRB58" s="661"/>
      <c r="VRC58" s="661"/>
      <c r="VRD58" s="661"/>
      <c r="VRE58" s="661"/>
      <c r="VRF58" s="661"/>
      <c r="VRG58" s="661"/>
      <c r="VRH58" s="661"/>
      <c r="VRI58" s="661"/>
      <c r="VRJ58" s="661"/>
      <c r="VRK58" s="661"/>
      <c r="VRL58" s="661"/>
      <c r="VRM58" s="661"/>
      <c r="VRN58" s="661"/>
      <c r="VRO58" s="661"/>
      <c r="VRP58" s="661"/>
      <c r="VRQ58" s="661"/>
      <c r="VRR58" s="661"/>
      <c r="VRS58" s="661"/>
      <c r="VRT58" s="661"/>
      <c r="VRU58" s="661"/>
      <c r="VRV58" s="661"/>
      <c r="VRW58" s="661"/>
      <c r="VRX58" s="661"/>
      <c r="VRY58" s="661"/>
      <c r="VRZ58" s="661"/>
      <c r="VSA58" s="661"/>
      <c r="VSB58" s="661"/>
      <c r="VSC58" s="661"/>
      <c r="VSD58" s="661"/>
      <c r="VSE58" s="661"/>
      <c r="VSF58" s="661"/>
      <c r="VSG58" s="661"/>
      <c r="VSH58" s="661"/>
      <c r="VSI58" s="661"/>
      <c r="VSJ58" s="661"/>
      <c r="VSK58" s="661"/>
      <c r="VSL58" s="661"/>
      <c r="VSM58" s="661"/>
      <c r="VSN58" s="661"/>
      <c r="VSO58" s="661"/>
      <c r="VSP58" s="661"/>
      <c r="VSQ58" s="661"/>
      <c r="VSR58" s="661"/>
      <c r="VSS58" s="661"/>
      <c r="VST58" s="661"/>
      <c r="VSU58" s="661"/>
      <c r="VSV58" s="661"/>
      <c r="VSW58" s="661"/>
      <c r="VSX58" s="661"/>
      <c r="VSY58" s="661"/>
      <c r="VSZ58" s="661"/>
      <c r="VTA58" s="661"/>
      <c r="VTB58" s="661"/>
      <c r="VTC58" s="661"/>
      <c r="VTD58" s="661"/>
      <c r="VTE58" s="661"/>
      <c r="VTF58" s="661"/>
      <c r="VTG58" s="661"/>
      <c r="VTH58" s="661"/>
      <c r="VTI58" s="661"/>
      <c r="VTJ58" s="661"/>
      <c r="VTK58" s="661"/>
      <c r="VTL58" s="661"/>
      <c r="VTM58" s="661"/>
      <c r="VTN58" s="661"/>
      <c r="VTO58" s="661"/>
      <c r="VTP58" s="661"/>
      <c r="VTQ58" s="661"/>
      <c r="VTR58" s="661"/>
      <c r="VTS58" s="661"/>
      <c r="VTT58" s="661"/>
      <c r="VTU58" s="661"/>
      <c r="VTV58" s="661"/>
      <c r="VTW58" s="661"/>
      <c r="VTX58" s="661"/>
      <c r="VTY58" s="661"/>
      <c r="VTZ58" s="661"/>
      <c r="VUA58" s="661"/>
      <c r="VUB58" s="661"/>
      <c r="VUC58" s="661"/>
      <c r="VUD58" s="661"/>
      <c r="VUE58" s="661"/>
      <c r="VUF58" s="661"/>
      <c r="VUG58" s="661"/>
      <c r="VUH58" s="661"/>
      <c r="VUI58" s="661"/>
      <c r="VUJ58" s="661"/>
      <c r="VUK58" s="661"/>
      <c r="VUL58" s="661"/>
      <c r="VUM58" s="661"/>
      <c r="VUN58" s="661"/>
      <c r="VUO58" s="661"/>
      <c r="VUP58" s="661"/>
      <c r="VUQ58" s="661"/>
      <c r="VUR58" s="661"/>
      <c r="VUS58" s="661"/>
      <c r="VUT58" s="661"/>
      <c r="VUU58" s="661"/>
      <c r="VUV58" s="661"/>
      <c r="VUW58" s="661"/>
      <c r="VUX58" s="661"/>
      <c r="VUY58" s="661"/>
      <c r="VUZ58" s="661"/>
      <c r="VVA58" s="661"/>
      <c r="VVB58" s="661"/>
      <c r="VVC58" s="661"/>
      <c r="VVD58" s="661"/>
      <c r="VVE58" s="661"/>
      <c r="VVF58" s="661"/>
      <c r="VVG58" s="661"/>
      <c r="VVH58" s="661"/>
      <c r="VVI58" s="661"/>
      <c r="VVJ58" s="661"/>
      <c r="VVK58" s="661"/>
      <c r="VVL58" s="661"/>
      <c r="VVM58" s="661"/>
      <c r="VVN58" s="661"/>
      <c r="VVO58" s="661"/>
      <c r="VVP58" s="661"/>
      <c r="VVQ58" s="661"/>
      <c r="VVR58" s="661"/>
      <c r="VVS58" s="661"/>
      <c r="VVT58" s="661"/>
      <c r="VVU58" s="661"/>
      <c r="VVV58" s="661"/>
      <c r="VVW58" s="661"/>
      <c r="VVX58" s="661"/>
      <c r="VVY58" s="661"/>
      <c r="VVZ58" s="661"/>
      <c r="VWA58" s="661"/>
      <c r="VWB58" s="661"/>
      <c r="VWC58" s="661"/>
      <c r="VWD58" s="661"/>
      <c r="VWE58" s="661"/>
      <c r="VWF58" s="661"/>
      <c r="VWG58" s="661"/>
      <c r="VWH58" s="661"/>
      <c r="VWI58" s="661"/>
      <c r="VWJ58" s="661"/>
      <c r="VWK58" s="661"/>
      <c r="VWL58" s="661"/>
      <c r="VWM58" s="661"/>
      <c r="VWN58" s="661"/>
      <c r="VWO58" s="661"/>
      <c r="VWP58" s="661"/>
      <c r="VWQ58" s="661"/>
      <c r="VWR58" s="661"/>
      <c r="VWS58" s="661"/>
      <c r="VWT58" s="661"/>
      <c r="VWU58" s="661"/>
      <c r="VWV58" s="661"/>
      <c r="VWW58" s="661"/>
      <c r="VWX58" s="661"/>
      <c r="VWY58" s="661"/>
      <c r="VWZ58" s="661"/>
      <c r="VXA58" s="661"/>
      <c r="VXB58" s="661"/>
      <c r="VXC58" s="661"/>
      <c r="VXD58" s="661"/>
      <c r="VXE58" s="661"/>
      <c r="VXF58" s="661"/>
      <c r="VXG58" s="661"/>
      <c r="VXH58" s="661"/>
      <c r="VXI58" s="661"/>
      <c r="VXJ58" s="661"/>
      <c r="VXK58" s="661"/>
      <c r="VXL58" s="661"/>
      <c r="VXM58" s="661"/>
      <c r="VXN58" s="661"/>
      <c r="VXO58" s="661"/>
      <c r="VXP58" s="661"/>
      <c r="VXQ58" s="661"/>
      <c r="VXR58" s="661"/>
      <c r="VXS58" s="661"/>
      <c r="VXT58" s="661"/>
      <c r="VXU58" s="661"/>
      <c r="VXV58" s="661"/>
      <c r="VXW58" s="661"/>
      <c r="VXX58" s="661"/>
      <c r="VXY58" s="661"/>
      <c r="VXZ58" s="661"/>
      <c r="VYA58" s="661"/>
      <c r="VYB58" s="661"/>
      <c r="VYC58" s="661"/>
      <c r="VYD58" s="661"/>
      <c r="VYE58" s="661"/>
      <c r="VYF58" s="661"/>
      <c r="VYG58" s="661"/>
      <c r="VYH58" s="661"/>
      <c r="VYI58" s="661"/>
      <c r="VYJ58" s="661"/>
      <c r="VYK58" s="661"/>
      <c r="VYL58" s="661"/>
      <c r="VYM58" s="661"/>
      <c r="VYN58" s="661"/>
      <c r="VYO58" s="661"/>
      <c r="VYP58" s="661"/>
      <c r="VYQ58" s="661"/>
      <c r="VYR58" s="661"/>
      <c r="VYS58" s="661"/>
      <c r="VYT58" s="661"/>
      <c r="VYU58" s="661"/>
      <c r="VYV58" s="661"/>
      <c r="VYW58" s="661"/>
      <c r="VYX58" s="661"/>
      <c r="VYY58" s="661"/>
      <c r="VYZ58" s="661"/>
      <c r="VZA58" s="661"/>
      <c r="VZB58" s="661"/>
      <c r="VZC58" s="661"/>
      <c r="VZD58" s="661"/>
      <c r="VZE58" s="661"/>
      <c r="VZF58" s="661"/>
      <c r="VZG58" s="661"/>
      <c r="VZH58" s="661"/>
      <c r="VZI58" s="661"/>
      <c r="VZJ58" s="661"/>
      <c r="VZK58" s="661"/>
      <c r="VZL58" s="661"/>
      <c r="VZM58" s="661"/>
      <c r="VZN58" s="661"/>
      <c r="VZO58" s="661"/>
      <c r="VZP58" s="661"/>
      <c r="VZQ58" s="661"/>
      <c r="VZR58" s="661"/>
      <c r="VZS58" s="661"/>
      <c r="VZT58" s="661"/>
      <c r="VZU58" s="661"/>
      <c r="VZV58" s="661"/>
      <c r="VZW58" s="661"/>
      <c r="VZX58" s="661"/>
      <c r="VZY58" s="661"/>
      <c r="VZZ58" s="661"/>
      <c r="WAA58" s="661"/>
      <c r="WAB58" s="661"/>
      <c r="WAC58" s="661"/>
      <c r="WAD58" s="661"/>
      <c r="WAE58" s="661"/>
      <c r="WAF58" s="661"/>
      <c r="WAG58" s="661"/>
      <c r="WAH58" s="661"/>
      <c r="WAI58" s="661"/>
      <c r="WAJ58" s="661"/>
      <c r="WAK58" s="661"/>
      <c r="WAL58" s="661"/>
      <c r="WAM58" s="661"/>
      <c r="WAN58" s="661"/>
      <c r="WAO58" s="661"/>
      <c r="WAP58" s="661"/>
      <c r="WAQ58" s="661"/>
      <c r="WAR58" s="661"/>
      <c r="WAS58" s="661"/>
      <c r="WAT58" s="661"/>
      <c r="WAU58" s="661"/>
      <c r="WAV58" s="661"/>
      <c r="WAW58" s="661"/>
      <c r="WAX58" s="661"/>
      <c r="WAY58" s="661"/>
      <c r="WAZ58" s="661"/>
      <c r="WBA58" s="661"/>
      <c r="WBB58" s="661"/>
      <c r="WBC58" s="661"/>
      <c r="WBD58" s="661"/>
      <c r="WBE58" s="661"/>
      <c r="WBF58" s="661"/>
      <c r="WBG58" s="661"/>
      <c r="WBH58" s="661"/>
      <c r="WBI58" s="661"/>
      <c r="WBJ58" s="661"/>
      <c r="WBK58" s="661"/>
      <c r="WBL58" s="661"/>
      <c r="WBM58" s="661"/>
      <c r="WBN58" s="661"/>
      <c r="WBO58" s="661"/>
      <c r="WBP58" s="661"/>
      <c r="WBQ58" s="661"/>
      <c r="WBR58" s="661"/>
      <c r="WBS58" s="661"/>
      <c r="WBT58" s="661"/>
      <c r="WBU58" s="661"/>
      <c r="WBV58" s="661"/>
      <c r="WBW58" s="661"/>
      <c r="WBX58" s="661"/>
      <c r="WBY58" s="661"/>
      <c r="WBZ58" s="661"/>
      <c r="WCA58" s="661"/>
      <c r="WCB58" s="661"/>
      <c r="WCC58" s="661"/>
      <c r="WCD58" s="661"/>
      <c r="WCE58" s="661"/>
      <c r="WCF58" s="661"/>
      <c r="WCG58" s="661"/>
      <c r="WCH58" s="661"/>
      <c r="WCI58" s="661"/>
      <c r="WCJ58" s="661"/>
      <c r="WCK58" s="661"/>
      <c r="WCL58" s="661"/>
      <c r="WCM58" s="661"/>
      <c r="WCN58" s="661"/>
      <c r="WCO58" s="661"/>
      <c r="WCP58" s="661"/>
      <c r="WCQ58" s="661"/>
      <c r="WCR58" s="661"/>
      <c r="WCS58" s="661"/>
      <c r="WCT58" s="661"/>
      <c r="WCU58" s="661"/>
      <c r="WCV58" s="661"/>
      <c r="WCW58" s="661"/>
      <c r="WCX58" s="661"/>
      <c r="WCY58" s="661"/>
      <c r="WCZ58" s="661"/>
      <c r="WDA58" s="661"/>
      <c r="WDB58" s="661"/>
      <c r="WDC58" s="661"/>
      <c r="WDD58" s="661"/>
      <c r="WDE58" s="661"/>
      <c r="WDF58" s="661"/>
      <c r="WDG58" s="661"/>
      <c r="WDH58" s="661"/>
      <c r="WDI58" s="661"/>
      <c r="WDJ58" s="661"/>
      <c r="WDK58" s="661"/>
      <c r="WDL58" s="661"/>
      <c r="WDM58" s="661"/>
      <c r="WDN58" s="661"/>
      <c r="WDO58" s="661"/>
      <c r="WDP58" s="661"/>
      <c r="WDQ58" s="661"/>
      <c r="WDR58" s="661"/>
      <c r="WDS58" s="661"/>
      <c r="WDT58" s="661"/>
      <c r="WDU58" s="661"/>
      <c r="WDV58" s="661"/>
      <c r="WDW58" s="661"/>
      <c r="WDX58" s="661"/>
      <c r="WDY58" s="661"/>
      <c r="WDZ58" s="661"/>
      <c r="WEA58" s="661"/>
      <c r="WEB58" s="661"/>
      <c r="WEC58" s="661"/>
      <c r="WED58" s="661"/>
      <c r="WEE58" s="661"/>
      <c r="WEF58" s="661"/>
      <c r="WEG58" s="661"/>
      <c r="WEH58" s="661"/>
      <c r="WEI58" s="661"/>
      <c r="WEJ58" s="661"/>
      <c r="WEK58" s="661"/>
      <c r="WEL58" s="661"/>
      <c r="WEM58" s="661"/>
      <c r="WEN58" s="661"/>
      <c r="WEO58" s="661"/>
      <c r="WEP58" s="661"/>
      <c r="WEQ58" s="661"/>
      <c r="WER58" s="661"/>
      <c r="WES58" s="661"/>
      <c r="WET58" s="661"/>
      <c r="WEU58" s="661"/>
      <c r="WEV58" s="661"/>
      <c r="WEW58" s="661"/>
      <c r="WEX58" s="661"/>
      <c r="WEY58" s="661"/>
      <c r="WEZ58" s="661"/>
      <c r="WFA58" s="661"/>
      <c r="WFB58" s="661"/>
      <c r="WFC58" s="661"/>
      <c r="WFD58" s="661"/>
      <c r="WFE58" s="661"/>
      <c r="WFF58" s="661"/>
      <c r="WFG58" s="661"/>
      <c r="WFH58" s="661"/>
      <c r="WFI58" s="661"/>
      <c r="WFJ58" s="661"/>
      <c r="WFK58" s="661"/>
      <c r="WFL58" s="661"/>
      <c r="WFM58" s="661"/>
      <c r="WFN58" s="661"/>
      <c r="WFO58" s="661"/>
      <c r="WFP58" s="661"/>
      <c r="WFQ58" s="661"/>
      <c r="WFR58" s="661"/>
      <c r="WFS58" s="661"/>
      <c r="WFT58" s="661"/>
      <c r="WFU58" s="661"/>
      <c r="WFV58" s="661"/>
      <c r="WFW58" s="661"/>
      <c r="WFX58" s="661"/>
      <c r="WFY58" s="661"/>
      <c r="WFZ58" s="661"/>
      <c r="WGA58" s="661"/>
      <c r="WGB58" s="661"/>
      <c r="WGC58" s="661"/>
      <c r="WGD58" s="661"/>
      <c r="WGE58" s="661"/>
      <c r="WGF58" s="661"/>
      <c r="WGG58" s="661"/>
      <c r="WGH58" s="661"/>
      <c r="WGI58" s="661"/>
      <c r="WGJ58" s="661"/>
      <c r="WGK58" s="661"/>
      <c r="WGL58" s="661"/>
      <c r="WGM58" s="661"/>
      <c r="WGN58" s="661"/>
      <c r="WGO58" s="661"/>
      <c r="WGP58" s="661"/>
      <c r="WGQ58" s="661"/>
      <c r="WGR58" s="661"/>
      <c r="WGS58" s="661"/>
      <c r="WGT58" s="661"/>
      <c r="WGU58" s="661"/>
      <c r="WGV58" s="661"/>
      <c r="WGW58" s="661"/>
      <c r="WGX58" s="661"/>
      <c r="WGY58" s="661"/>
      <c r="WGZ58" s="661"/>
      <c r="WHA58" s="661"/>
      <c r="WHB58" s="661"/>
      <c r="WHC58" s="661"/>
      <c r="WHD58" s="661"/>
      <c r="WHE58" s="661"/>
      <c r="WHF58" s="661"/>
      <c r="WHG58" s="661"/>
      <c r="WHH58" s="661"/>
      <c r="WHI58" s="661"/>
      <c r="WHJ58" s="661"/>
      <c r="WHK58" s="661"/>
      <c r="WHL58" s="661"/>
      <c r="WHM58" s="661"/>
      <c r="WHN58" s="661"/>
      <c r="WHO58" s="661"/>
      <c r="WHP58" s="661"/>
      <c r="WHQ58" s="661"/>
      <c r="WHR58" s="661"/>
      <c r="WHS58" s="661"/>
      <c r="WHT58" s="661"/>
      <c r="WHU58" s="661"/>
      <c r="WHV58" s="661"/>
      <c r="WHW58" s="661"/>
      <c r="WHX58" s="661"/>
      <c r="WHY58" s="661"/>
      <c r="WHZ58" s="661"/>
      <c r="WIA58" s="661"/>
      <c r="WIB58" s="661"/>
      <c r="WIC58" s="661"/>
      <c r="WID58" s="661"/>
      <c r="WIE58" s="661"/>
      <c r="WIF58" s="661"/>
      <c r="WIG58" s="661"/>
      <c r="WIH58" s="661"/>
      <c r="WII58" s="661"/>
      <c r="WIJ58" s="661"/>
      <c r="WIK58" s="661"/>
      <c r="WIL58" s="661"/>
      <c r="WIM58" s="661"/>
      <c r="WIN58" s="661"/>
      <c r="WIO58" s="661"/>
      <c r="WIP58" s="661"/>
      <c r="WIQ58" s="661"/>
      <c r="WIR58" s="661"/>
      <c r="WIS58" s="661"/>
      <c r="WIT58" s="661"/>
      <c r="WIU58" s="661"/>
      <c r="WIV58" s="661"/>
      <c r="WIW58" s="661"/>
      <c r="WIX58" s="661"/>
      <c r="WIY58" s="661"/>
      <c r="WIZ58" s="661"/>
      <c r="WJA58" s="661"/>
      <c r="WJB58" s="661"/>
      <c r="WJC58" s="661"/>
      <c r="WJD58" s="661"/>
      <c r="WJE58" s="661"/>
      <c r="WJF58" s="661"/>
      <c r="WJG58" s="661"/>
      <c r="WJH58" s="661"/>
      <c r="WJI58" s="661"/>
      <c r="WJJ58" s="661"/>
      <c r="WJK58" s="661"/>
      <c r="WJL58" s="661"/>
      <c r="WJM58" s="661"/>
      <c r="WJN58" s="661"/>
      <c r="WJO58" s="661"/>
      <c r="WJP58" s="661"/>
      <c r="WJQ58" s="661"/>
      <c r="WJR58" s="661"/>
      <c r="WJS58" s="661"/>
      <c r="WJT58" s="661"/>
      <c r="WJU58" s="661"/>
      <c r="WJV58" s="661"/>
      <c r="WJW58" s="661"/>
      <c r="WJX58" s="661"/>
      <c r="WJY58" s="661"/>
      <c r="WJZ58" s="661"/>
      <c r="WKA58" s="661"/>
      <c r="WKB58" s="661"/>
      <c r="WKC58" s="661"/>
      <c r="WKD58" s="661"/>
      <c r="WKE58" s="661"/>
      <c r="WKF58" s="661"/>
      <c r="WKG58" s="661"/>
      <c r="WKH58" s="661"/>
      <c r="WKI58" s="661"/>
      <c r="WKJ58" s="661"/>
      <c r="WKK58" s="661"/>
      <c r="WKL58" s="661"/>
      <c r="WKM58" s="661"/>
      <c r="WKN58" s="661"/>
      <c r="WKO58" s="661"/>
      <c r="WKP58" s="661"/>
      <c r="WKQ58" s="661"/>
      <c r="WKR58" s="661"/>
      <c r="WKS58" s="661"/>
      <c r="WKT58" s="661"/>
      <c r="WKU58" s="661"/>
      <c r="WKV58" s="661"/>
      <c r="WKW58" s="661"/>
      <c r="WKX58" s="661"/>
      <c r="WKY58" s="661"/>
      <c r="WKZ58" s="661"/>
      <c r="WLA58" s="661"/>
      <c r="WLB58" s="661"/>
      <c r="WLC58" s="661"/>
      <c r="WLD58" s="661"/>
      <c r="WLE58" s="661"/>
      <c r="WLF58" s="661"/>
      <c r="WLG58" s="661"/>
      <c r="WLH58" s="661"/>
      <c r="WLI58" s="661"/>
      <c r="WLJ58" s="661"/>
      <c r="WLK58" s="661"/>
      <c r="WLL58" s="661"/>
      <c r="WLM58" s="661"/>
      <c r="WLN58" s="661"/>
      <c r="WLO58" s="661"/>
      <c r="WLP58" s="661"/>
      <c r="WLQ58" s="661"/>
      <c r="WLR58" s="661"/>
      <c r="WLS58" s="661"/>
      <c r="WLT58" s="661"/>
      <c r="WLU58" s="661"/>
      <c r="WLV58" s="661"/>
      <c r="WLW58" s="661"/>
      <c r="WLX58" s="661"/>
      <c r="WLY58" s="661"/>
      <c r="WLZ58" s="661"/>
      <c r="WMA58" s="661"/>
      <c r="WMB58" s="661"/>
      <c r="WMC58" s="661"/>
      <c r="WMD58" s="661"/>
      <c r="WME58" s="661"/>
      <c r="WMF58" s="661"/>
      <c r="WMG58" s="661"/>
      <c r="WMH58" s="661"/>
      <c r="WMI58" s="661"/>
      <c r="WMJ58" s="661"/>
      <c r="WMK58" s="661"/>
      <c r="WML58" s="661"/>
      <c r="WMM58" s="661"/>
      <c r="WMN58" s="661"/>
      <c r="WMO58" s="661"/>
      <c r="WMP58" s="661"/>
      <c r="WMQ58" s="661"/>
      <c r="WMR58" s="661"/>
      <c r="WMS58" s="661"/>
      <c r="WMT58" s="661"/>
      <c r="WMU58" s="661"/>
      <c r="WMV58" s="661"/>
      <c r="WMW58" s="661"/>
      <c r="WMX58" s="661"/>
      <c r="WMY58" s="661"/>
      <c r="WMZ58" s="661"/>
      <c r="WNA58" s="661"/>
      <c r="WNB58" s="661"/>
      <c r="WNC58" s="661"/>
      <c r="WND58" s="661"/>
      <c r="WNE58" s="661"/>
      <c r="WNF58" s="661"/>
      <c r="WNG58" s="661"/>
      <c r="WNH58" s="661"/>
      <c r="WNI58" s="661"/>
      <c r="WNJ58" s="661"/>
      <c r="WNK58" s="661"/>
      <c r="WNL58" s="661"/>
      <c r="WNM58" s="661"/>
      <c r="WNN58" s="661"/>
      <c r="WNO58" s="661"/>
      <c r="WNP58" s="661"/>
      <c r="WNQ58" s="661"/>
      <c r="WNR58" s="661"/>
      <c r="WNS58" s="661"/>
      <c r="WNT58" s="661"/>
      <c r="WNU58" s="661"/>
      <c r="WNV58" s="661"/>
      <c r="WNW58" s="661"/>
      <c r="WNX58" s="661"/>
      <c r="WNY58" s="661"/>
      <c r="WNZ58" s="661"/>
      <c r="WOA58" s="661"/>
      <c r="WOB58" s="661"/>
      <c r="WOC58" s="661"/>
      <c r="WOD58" s="661"/>
      <c r="WOE58" s="661"/>
      <c r="WOF58" s="661"/>
      <c r="WOG58" s="661"/>
      <c r="WOH58" s="661"/>
      <c r="WOI58" s="661"/>
      <c r="WOJ58" s="661"/>
      <c r="WOK58" s="661"/>
      <c r="WOL58" s="661"/>
      <c r="WOM58" s="661"/>
      <c r="WON58" s="661"/>
      <c r="WOO58" s="661"/>
      <c r="WOP58" s="661"/>
      <c r="WOQ58" s="661"/>
      <c r="WOR58" s="661"/>
      <c r="WOS58" s="661"/>
      <c r="WOT58" s="661"/>
      <c r="WOU58" s="661"/>
      <c r="WOV58" s="661"/>
      <c r="WOW58" s="661"/>
      <c r="WOX58" s="661"/>
      <c r="WOY58" s="661"/>
      <c r="WOZ58" s="661"/>
      <c r="WPA58" s="661"/>
      <c r="WPB58" s="661"/>
      <c r="WPC58" s="661"/>
      <c r="WPD58" s="661"/>
      <c r="WPE58" s="661"/>
      <c r="WPF58" s="661"/>
      <c r="WPG58" s="661"/>
      <c r="WPH58" s="661"/>
      <c r="WPI58" s="661"/>
      <c r="WPJ58" s="661"/>
      <c r="WPK58" s="661"/>
      <c r="WPL58" s="661"/>
      <c r="WPM58" s="661"/>
      <c r="WPN58" s="661"/>
      <c r="WPO58" s="661"/>
      <c r="WPP58" s="661"/>
      <c r="WPQ58" s="661"/>
      <c r="WPR58" s="661"/>
      <c r="WPS58" s="661"/>
      <c r="WPT58" s="661"/>
      <c r="WPU58" s="661"/>
      <c r="WPV58" s="661"/>
      <c r="WPW58" s="661"/>
      <c r="WPX58" s="661"/>
      <c r="WPY58" s="661"/>
      <c r="WPZ58" s="661"/>
      <c r="WQA58" s="661"/>
      <c r="WQB58" s="661"/>
      <c r="WQC58" s="661"/>
      <c r="WQD58" s="661"/>
      <c r="WQE58" s="661"/>
      <c r="WQF58" s="661"/>
      <c r="WQG58" s="661"/>
      <c r="WQH58" s="661"/>
      <c r="WQI58" s="661"/>
      <c r="WQJ58" s="661"/>
      <c r="WQK58" s="661"/>
      <c r="WQL58" s="661"/>
      <c r="WQM58" s="661"/>
      <c r="WQN58" s="661"/>
      <c r="WQO58" s="661"/>
      <c r="WQP58" s="661"/>
      <c r="WQQ58" s="661"/>
      <c r="WQR58" s="661"/>
      <c r="WQS58" s="661"/>
      <c r="WQT58" s="661"/>
      <c r="WQU58" s="661"/>
      <c r="WQV58" s="661"/>
      <c r="WQW58" s="661"/>
      <c r="WQX58" s="661"/>
      <c r="WQY58" s="661"/>
      <c r="WQZ58" s="661"/>
      <c r="WRA58" s="661"/>
      <c r="WRB58" s="661"/>
      <c r="WRC58" s="661"/>
      <c r="WRD58" s="661"/>
      <c r="WRE58" s="661"/>
      <c r="WRF58" s="661"/>
      <c r="WRG58" s="661"/>
      <c r="WRH58" s="661"/>
      <c r="WRI58" s="661"/>
      <c r="WRJ58" s="661"/>
      <c r="WRK58" s="661"/>
      <c r="WRL58" s="661"/>
      <c r="WRM58" s="661"/>
      <c r="WRN58" s="661"/>
      <c r="WRO58" s="661"/>
      <c r="WRP58" s="661"/>
      <c r="WRQ58" s="661"/>
      <c r="WRR58" s="661"/>
      <c r="WRS58" s="661"/>
      <c r="WRT58" s="661"/>
      <c r="WRU58" s="661"/>
      <c r="WRV58" s="661"/>
      <c r="WRW58" s="661"/>
      <c r="WRX58" s="661"/>
      <c r="WRY58" s="661"/>
      <c r="WRZ58" s="661"/>
      <c r="WSA58" s="661"/>
      <c r="WSB58" s="661"/>
      <c r="WSC58" s="661"/>
      <c r="WSD58" s="661"/>
      <c r="WSE58" s="661"/>
      <c r="WSF58" s="661"/>
      <c r="WSG58" s="661"/>
      <c r="WSH58" s="661"/>
      <c r="WSI58" s="661"/>
      <c r="WSJ58" s="661"/>
      <c r="WSK58" s="661"/>
      <c r="WSL58" s="661"/>
      <c r="WSM58" s="661"/>
      <c r="WSN58" s="661"/>
      <c r="WSO58" s="661"/>
      <c r="WSP58" s="661"/>
      <c r="WSQ58" s="661"/>
      <c r="WSR58" s="661"/>
      <c r="WSS58" s="661"/>
      <c r="WST58" s="661"/>
      <c r="WSU58" s="661"/>
      <c r="WSV58" s="661"/>
      <c r="WSW58" s="661"/>
      <c r="WSX58" s="661"/>
      <c r="WSY58" s="661"/>
      <c r="WSZ58" s="661"/>
      <c r="WTA58" s="661"/>
      <c r="WTB58" s="661"/>
      <c r="WTC58" s="661"/>
      <c r="WTD58" s="661"/>
      <c r="WTE58" s="661"/>
      <c r="WTF58" s="661"/>
      <c r="WTG58" s="661"/>
      <c r="WTH58" s="661"/>
      <c r="WTI58" s="661"/>
      <c r="WTJ58" s="661"/>
      <c r="WTK58" s="661"/>
      <c r="WTL58" s="661"/>
      <c r="WTM58" s="661"/>
      <c r="WTN58" s="661"/>
      <c r="WTO58" s="661"/>
      <c r="WTP58" s="661"/>
      <c r="WTQ58" s="661"/>
      <c r="WTR58" s="661"/>
      <c r="WTS58" s="661"/>
      <c r="WTT58" s="661"/>
      <c r="WTU58" s="661"/>
      <c r="WTV58" s="661"/>
      <c r="WTW58" s="661"/>
      <c r="WTX58" s="661"/>
      <c r="WTY58" s="661"/>
      <c r="WTZ58" s="661"/>
      <c r="WUA58" s="661"/>
      <c r="WUB58" s="661"/>
      <c r="WUC58" s="661"/>
      <c r="WUD58" s="661"/>
      <c r="WUE58" s="661"/>
      <c r="WUF58" s="661"/>
      <c r="WUG58" s="661"/>
      <c r="WUH58" s="661"/>
      <c r="WUI58" s="661"/>
      <c r="WUJ58" s="661"/>
      <c r="WUK58" s="661"/>
      <c r="WUL58" s="661"/>
      <c r="WUM58" s="661"/>
      <c r="WUN58" s="661"/>
      <c r="WUO58" s="661"/>
      <c r="WUP58" s="661"/>
      <c r="WUQ58" s="661"/>
      <c r="WUR58" s="661"/>
      <c r="WUS58" s="661"/>
      <c r="WUT58" s="661"/>
      <c r="WUU58" s="661"/>
      <c r="WUV58" s="661"/>
      <c r="WUW58" s="661"/>
      <c r="WUX58" s="661"/>
      <c r="WUY58" s="661"/>
      <c r="WUZ58" s="661"/>
      <c r="WVA58" s="661"/>
      <c r="WVB58" s="661"/>
      <c r="WVC58" s="661"/>
      <c r="WVD58" s="661"/>
      <c r="WVE58" s="661"/>
      <c r="WVF58" s="661"/>
      <c r="WVG58" s="661"/>
      <c r="WVH58" s="661"/>
      <c r="WVI58" s="661"/>
      <c r="WVJ58" s="661"/>
      <c r="WVK58" s="661"/>
      <c r="WVL58" s="661"/>
      <c r="WVM58" s="661"/>
      <c r="WVN58" s="661"/>
      <c r="WVO58" s="661"/>
      <c r="WVP58" s="661"/>
      <c r="WVQ58" s="661"/>
      <c r="WVR58" s="661"/>
      <c r="WVS58" s="661"/>
      <c r="WVT58" s="661"/>
      <c r="WVU58" s="661"/>
      <c r="WVV58" s="661"/>
      <c r="WVW58" s="661"/>
      <c r="WVX58" s="661"/>
      <c r="WVY58" s="661"/>
      <c r="WVZ58" s="661"/>
      <c r="WWA58" s="661"/>
      <c r="WWB58" s="661"/>
      <c r="WWC58" s="661"/>
      <c r="WWD58" s="661"/>
      <c r="WWE58" s="661"/>
      <c r="WWF58" s="661"/>
      <c r="WWG58" s="661"/>
      <c r="WWH58" s="661"/>
      <c r="WWI58" s="661"/>
      <c r="WWJ58" s="661"/>
      <c r="WWK58" s="661"/>
      <c r="WWL58" s="661"/>
      <c r="WWM58" s="661"/>
      <c r="WWN58" s="661"/>
      <c r="WWO58" s="661"/>
      <c r="WWP58" s="661"/>
      <c r="WWQ58" s="661"/>
      <c r="WWR58" s="661"/>
      <c r="WWS58" s="661"/>
      <c r="WWT58" s="661"/>
      <c r="WWU58" s="661"/>
      <c r="WWV58" s="661"/>
      <c r="WWW58" s="661"/>
      <c r="WWX58" s="661"/>
      <c r="WWY58" s="661"/>
      <c r="WWZ58" s="661"/>
      <c r="WXA58" s="661"/>
      <c r="WXB58" s="661"/>
      <c r="WXC58" s="661"/>
      <c r="WXD58" s="661"/>
      <c r="WXE58" s="661"/>
      <c r="WXF58" s="661"/>
      <c r="WXG58" s="661"/>
      <c r="WXH58" s="661"/>
      <c r="WXI58" s="661"/>
      <c r="WXJ58" s="661"/>
      <c r="WXK58" s="661"/>
      <c r="WXL58" s="661"/>
      <c r="WXM58" s="661"/>
      <c r="WXN58" s="661"/>
      <c r="WXO58" s="661"/>
      <c r="WXP58" s="661"/>
      <c r="WXQ58" s="661"/>
      <c r="WXR58" s="661"/>
      <c r="WXS58" s="661"/>
      <c r="WXT58" s="661"/>
      <c r="WXU58" s="661"/>
      <c r="WXV58" s="661"/>
      <c r="WXW58" s="661"/>
      <c r="WXX58" s="661"/>
      <c r="WXY58" s="661"/>
      <c r="WXZ58" s="661"/>
      <c r="WYA58" s="661"/>
      <c r="WYB58" s="661"/>
      <c r="WYC58" s="661"/>
      <c r="WYD58" s="661"/>
      <c r="WYE58" s="661"/>
      <c r="WYF58" s="661"/>
      <c r="WYG58" s="661"/>
      <c r="WYH58" s="661"/>
      <c r="WYI58" s="661"/>
      <c r="WYJ58" s="661"/>
      <c r="WYK58" s="661"/>
      <c r="WYL58" s="661"/>
      <c r="WYM58" s="661"/>
      <c r="WYN58" s="661"/>
      <c r="WYO58" s="661"/>
      <c r="WYP58" s="661"/>
      <c r="WYQ58" s="661"/>
      <c r="WYR58" s="661"/>
      <c r="WYS58" s="661"/>
      <c r="WYT58" s="661"/>
      <c r="WYU58" s="661"/>
      <c r="WYV58" s="661"/>
      <c r="WYW58" s="661"/>
      <c r="WYX58" s="661"/>
      <c r="WYY58" s="661"/>
      <c r="WYZ58" s="661"/>
      <c r="WZA58" s="661"/>
      <c r="WZB58" s="661"/>
      <c r="WZC58" s="661"/>
      <c r="WZD58" s="661"/>
      <c r="WZE58" s="661"/>
      <c r="WZF58" s="661"/>
      <c r="WZG58" s="661"/>
      <c r="WZH58" s="661"/>
      <c r="WZI58" s="661"/>
      <c r="WZJ58" s="661"/>
      <c r="WZK58" s="661"/>
      <c r="WZL58" s="661"/>
      <c r="WZM58" s="661"/>
      <c r="WZN58" s="661"/>
      <c r="WZO58" s="661"/>
      <c r="WZP58" s="661"/>
      <c r="WZQ58" s="661"/>
      <c r="WZR58" s="661"/>
      <c r="WZS58" s="661"/>
      <c r="WZT58" s="661"/>
      <c r="WZU58" s="661"/>
      <c r="WZV58" s="661"/>
      <c r="WZW58" s="661"/>
      <c r="WZX58" s="661"/>
      <c r="WZY58" s="661"/>
      <c r="WZZ58" s="661"/>
      <c r="XAA58" s="661"/>
      <c r="XAB58" s="661"/>
      <c r="XAC58" s="661"/>
      <c r="XAD58" s="661"/>
      <c r="XAE58" s="661"/>
      <c r="XAF58" s="661"/>
      <c r="XAG58" s="661"/>
      <c r="XAH58" s="661"/>
      <c r="XAI58" s="661"/>
      <c r="XAJ58" s="661"/>
      <c r="XAK58" s="661"/>
      <c r="XAL58" s="661"/>
      <c r="XAM58" s="661"/>
      <c r="XAN58" s="661"/>
      <c r="XAO58" s="661"/>
      <c r="XAP58" s="661"/>
      <c r="XAQ58" s="661"/>
      <c r="XAR58" s="661"/>
      <c r="XAS58" s="661"/>
      <c r="XAT58" s="661"/>
      <c r="XAU58" s="661"/>
      <c r="XAV58" s="661"/>
      <c r="XAW58" s="661"/>
      <c r="XAX58" s="661"/>
      <c r="XAY58" s="661"/>
      <c r="XAZ58" s="661"/>
      <c r="XBA58" s="661"/>
      <c r="XBB58" s="661"/>
      <c r="XBC58" s="661"/>
      <c r="XBD58" s="661"/>
      <c r="XBE58" s="661"/>
      <c r="XBF58" s="661"/>
      <c r="XBG58" s="661"/>
      <c r="XBH58" s="661"/>
      <c r="XBI58" s="661"/>
      <c r="XBJ58" s="661"/>
      <c r="XBK58" s="661"/>
      <c r="XBL58" s="661"/>
      <c r="XBM58" s="661"/>
      <c r="XBN58" s="661"/>
      <c r="XBO58" s="661"/>
      <c r="XBP58" s="661"/>
      <c r="XBQ58" s="661"/>
      <c r="XBR58" s="661"/>
      <c r="XBS58" s="661"/>
      <c r="XBT58" s="661"/>
      <c r="XBU58" s="661"/>
      <c r="XBV58" s="661"/>
      <c r="XBW58" s="661"/>
      <c r="XBX58" s="661"/>
      <c r="XBY58" s="661"/>
      <c r="XBZ58" s="661"/>
      <c r="XCA58" s="661"/>
      <c r="XCB58" s="661"/>
      <c r="XCC58" s="661"/>
      <c r="XCD58" s="661"/>
      <c r="XCE58" s="661"/>
      <c r="XCF58" s="661"/>
      <c r="XCG58" s="661"/>
      <c r="XCH58" s="661"/>
      <c r="XCI58" s="661"/>
      <c r="XCJ58" s="661"/>
      <c r="XCK58" s="661"/>
      <c r="XCL58" s="661"/>
      <c r="XCM58" s="661"/>
      <c r="XCN58" s="661"/>
      <c r="XCO58" s="661"/>
      <c r="XCP58" s="661"/>
      <c r="XCQ58" s="661"/>
      <c r="XCR58" s="661"/>
      <c r="XCS58" s="661"/>
      <c r="XCT58" s="661"/>
      <c r="XCU58" s="661"/>
      <c r="XCV58" s="661"/>
      <c r="XCW58" s="661"/>
      <c r="XCX58" s="661"/>
      <c r="XCY58" s="661"/>
      <c r="XCZ58" s="661"/>
      <c r="XDA58" s="661"/>
      <c r="XDB58" s="661"/>
      <c r="XDC58" s="661"/>
      <c r="XDD58" s="661"/>
      <c r="XDE58" s="661"/>
      <c r="XDF58" s="661"/>
      <c r="XDG58" s="661"/>
      <c r="XDH58" s="661"/>
      <c r="XDI58" s="661"/>
      <c r="XDJ58" s="661"/>
      <c r="XDK58" s="661"/>
      <c r="XDL58" s="661"/>
      <c r="XDM58" s="661"/>
      <c r="XDN58" s="661"/>
      <c r="XDO58" s="661"/>
      <c r="XDP58" s="661"/>
      <c r="XDQ58" s="661"/>
      <c r="XDR58" s="661"/>
      <c r="XDS58" s="661"/>
      <c r="XDT58" s="661"/>
      <c r="XDU58" s="661"/>
      <c r="XDV58" s="661"/>
      <c r="XDW58" s="661"/>
      <c r="XEF58" s="661"/>
      <c r="XEG58" s="661"/>
      <c r="XEH58" s="661"/>
      <c r="XEI58" s="661"/>
      <c r="XEJ58" s="661"/>
      <c r="XEK58" s="661"/>
      <c r="XEL58" s="661"/>
      <c r="XEM58" s="661"/>
      <c r="XEN58" s="661"/>
      <c r="XEO58" s="661"/>
      <c r="XEP58" s="661"/>
      <c r="XEQ58" s="661"/>
      <c r="XER58" s="661"/>
      <c r="XES58" s="661"/>
      <c r="XET58" s="661"/>
      <c r="XEU58" s="661"/>
      <c r="XEV58" s="661"/>
      <c r="XEW58" s="661"/>
      <c r="XEX58" s="661"/>
    </row>
    <row r="59" s="560" customFormat="1" ht="40.5" spans="1:10">
      <c r="A59" s="568"/>
      <c r="B59" s="568">
        <f t="shared" si="5"/>
        <v>56</v>
      </c>
      <c r="C59" s="568" t="s">
        <v>201</v>
      </c>
      <c r="D59" s="569" t="s">
        <v>202</v>
      </c>
      <c r="E59" s="568" t="s">
        <v>10</v>
      </c>
      <c r="F59" s="568">
        <v>72902</v>
      </c>
      <c r="G59" s="579">
        <v>2020.9</v>
      </c>
      <c r="H59" s="579" t="s">
        <v>203</v>
      </c>
      <c r="I59" s="589" t="s">
        <v>219</v>
      </c>
      <c r="J59" s="568" t="s">
        <v>110</v>
      </c>
    </row>
    <row r="60" s="560" customFormat="1" ht="27" spans="1:10">
      <c r="A60" s="568"/>
      <c r="B60" s="568">
        <f t="shared" si="5"/>
        <v>57</v>
      </c>
      <c r="C60" s="568" t="s">
        <v>204</v>
      </c>
      <c r="D60" s="569" t="s">
        <v>205</v>
      </c>
      <c r="E60" s="568" t="s">
        <v>10</v>
      </c>
      <c r="F60" s="594">
        <v>25000</v>
      </c>
      <c r="G60" s="584">
        <v>2023</v>
      </c>
      <c r="H60" s="581" t="s">
        <v>206</v>
      </c>
      <c r="I60" s="589" t="s">
        <v>219</v>
      </c>
      <c r="J60" s="568" t="s">
        <v>110</v>
      </c>
    </row>
    <row r="61" s="560" customFormat="1" ht="27" spans="1:10">
      <c r="A61" s="568"/>
      <c r="B61" s="568">
        <f t="shared" si="5"/>
        <v>58</v>
      </c>
      <c r="C61" s="568" t="s">
        <v>208</v>
      </c>
      <c r="D61" s="569" t="s">
        <v>209</v>
      </c>
      <c r="E61" s="568" t="s">
        <v>10</v>
      </c>
      <c r="F61" s="568">
        <v>16000</v>
      </c>
      <c r="G61" s="568">
        <v>2022</v>
      </c>
      <c r="H61" s="568">
        <v>2023</v>
      </c>
      <c r="I61" s="589" t="s">
        <v>219</v>
      </c>
      <c r="J61" s="568" t="s">
        <v>110</v>
      </c>
    </row>
    <row r="62" s="560" customFormat="1" spans="1:10">
      <c r="A62" s="568"/>
      <c r="B62" s="568">
        <f t="shared" si="5"/>
        <v>59</v>
      </c>
      <c r="C62" s="568" t="s">
        <v>210</v>
      </c>
      <c r="D62" s="569" t="s">
        <v>211</v>
      </c>
      <c r="E62" s="568" t="s">
        <v>10</v>
      </c>
      <c r="F62" s="594">
        <v>13000</v>
      </c>
      <c r="G62" s="584">
        <v>2024.6</v>
      </c>
      <c r="H62" s="581" t="s">
        <v>212</v>
      </c>
      <c r="I62" s="589" t="s">
        <v>219</v>
      </c>
      <c r="J62" s="568" t="s">
        <v>110</v>
      </c>
    </row>
    <row r="63" s="560" customFormat="1" ht="27" spans="1:10">
      <c r="A63" s="568"/>
      <c r="B63" s="568">
        <f t="shared" si="5"/>
        <v>60</v>
      </c>
      <c r="C63" s="568" t="s">
        <v>214</v>
      </c>
      <c r="D63" s="569" t="s">
        <v>215</v>
      </c>
      <c r="E63" s="568" t="s">
        <v>10</v>
      </c>
      <c r="F63" s="594">
        <v>6000</v>
      </c>
      <c r="G63" s="584">
        <v>2022.6</v>
      </c>
      <c r="H63" s="581" t="s">
        <v>216</v>
      </c>
      <c r="I63" s="589" t="s">
        <v>219</v>
      </c>
      <c r="J63" s="568" t="s">
        <v>110</v>
      </c>
    </row>
    <row r="64" s="560" customFormat="1" ht="27" spans="1:10">
      <c r="A64" s="568"/>
      <c r="B64" s="568">
        <f t="shared" si="5"/>
        <v>61</v>
      </c>
      <c r="C64" s="568" t="s">
        <v>217</v>
      </c>
      <c r="D64" s="569" t="s">
        <v>218</v>
      </c>
      <c r="E64" s="568" t="s">
        <v>10</v>
      </c>
      <c r="F64" s="576">
        <v>60000</v>
      </c>
      <c r="G64" s="584">
        <v>2023.3</v>
      </c>
      <c r="H64" s="581" t="s">
        <v>212</v>
      </c>
      <c r="I64" s="589" t="s">
        <v>219</v>
      </c>
      <c r="J64" s="568" t="s">
        <v>110</v>
      </c>
    </row>
    <row r="65" s="560" customFormat="1" ht="27" spans="1:10">
      <c r="A65" s="568"/>
      <c r="B65" s="568">
        <f t="shared" si="5"/>
        <v>62</v>
      </c>
      <c r="C65" s="568" t="s">
        <v>340</v>
      </c>
      <c r="D65" s="569" t="s">
        <v>341</v>
      </c>
      <c r="E65" s="568" t="s">
        <v>10</v>
      </c>
      <c r="F65" s="576">
        <v>3385</v>
      </c>
      <c r="G65" s="576">
        <v>2020.12</v>
      </c>
      <c r="H65" s="576">
        <v>2021.6</v>
      </c>
      <c r="I65" s="589" t="s">
        <v>219</v>
      </c>
      <c r="J65" s="568" t="s">
        <v>110</v>
      </c>
    </row>
    <row r="66" s="560" customFormat="1" ht="40.5" spans="1:10">
      <c r="A66" s="568"/>
      <c r="B66" s="568">
        <f t="shared" ref="B66:B75" si="6">ROW()-3</f>
        <v>63</v>
      </c>
      <c r="C66" s="568" t="s">
        <v>225</v>
      </c>
      <c r="D66" s="569" t="s">
        <v>226</v>
      </c>
      <c r="E66" s="568" t="s">
        <v>11</v>
      </c>
      <c r="F66" s="575">
        <v>160000</v>
      </c>
      <c r="G66" s="568" t="s">
        <v>21</v>
      </c>
      <c r="H66" s="568" t="s">
        <v>21</v>
      </c>
      <c r="I66" s="568" t="s">
        <v>21</v>
      </c>
      <c r="J66" s="568" t="s">
        <v>23</v>
      </c>
    </row>
    <row r="67" s="560" customFormat="1" ht="81" spans="1:10">
      <c r="A67" s="568" t="s">
        <v>1176</v>
      </c>
      <c r="B67" s="568">
        <f t="shared" si="6"/>
        <v>64</v>
      </c>
      <c r="C67" s="568" t="s">
        <v>1300</v>
      </c>
      <c r="D67" s="569" t="s">
        <v>1301</v>
      </c>
      <c r="E67" s="577" t="s">
        <v>85</v>
      </c>
      <c r="F67" s="570">
        <v>52130</v>
      </c>
      <c r="G67" s="583" t="s">
        <v>350</v>
      </c>
      <c r="H67" s="597">
        <v>2023.12</v>
      </c>
      <c r="I67" s="588" t="s">
        <v>1302</v>
      </c>
      <c r="J67" s="568" t="s">
        <v>1303</v>
      </c>
    </row>
    <row r="68" s="560" customFormat="1" ht="54" spans="1:10">
      <c r="A68" s="568"/>
      <c r="B68" s="568">
        <f t="shared" si="6"/>
        <v>65</v>
      </c>
      <c r="C68" s="568"/>
      <c r="D68" s="569" t="s">
        <v>1304</v>
      </c>
      <c r="E68" s="576" t="s">
        <v>10</v>
      </c>
      <c r="F68" s="576">
        <v>5500</v>
      </c>
      <c r="G68" s="568">
        <v>2021.3</v>
      </c>
      <c r="H68" s="568">
        <v>2022.12</v>
      </c>
      <c r="I68" s="588" t="s">
        <v>1305</v>
      </c>
      <c r="J68" s="568" t="s">
        <v>47</v>
      </c>
    </row>
    <row r="69" s="560" customFormat="1" ht="27" spans="1:10">
      <c r="A69" s="568"/>
      <c r="B69" s="568">
        <f t="shared" si="6"/>
        <v>66</v>
      </c>
      <c r="C69" s="568"/>
      <c r="D69" s="569" t="s">
        <v>1306</v>
      </c>
      <c r="E69" s="576" t="s">
        <v>11</v>
      </c>
      <c r="F69" s="579" t="s">
        <v>21</v>
      </c>
      <c r="G69" s="579" t="s">
        <v>21</v>
      </c>
      <c r="H69" s="579" t="s">
        <v>21</v>
      </c>
      <c r="I69" s="579" t="s">
        <v>21</v>
      </c>
      <c r="J69" s="568" t="s">
        <v>59</v>
      </c>
    </row>
    <row r="70" s="560" customFormat="1" ht="27" spans="1:10">
      <c r="A70" s="568"/>
      <c r="B70" s="568">
        <f t="shared" si="6"/>
        <v>67</v>
      </c>
      <c r="C70" s="568" t="s">
        <v>1307</v>
      </c>
      <c r="D70" s="569" t="s">
        <v>346</v>
      </c>
      <c r="E70" s="568" t="s">
        <v>10</v>
      </c>
      <c r="F70" s="576">
        <v>64642</v>
      </c>
      <c r="G70" s="568">
        <v>2021.1</v>
      </c>
      <c r="H70" s="568">
        <v>2023.6</v>
      </c>
      <c r="I70" s="589" t="s">
        <v>219</v>
      </c>
      <c r="J70" s="568" t="s">
        <v>110</v>
      </c>
    </row>
    <row r="71" s="560" customFormat="1" ht="27" spans="1:10">
      <c r="A71" s="568"/>
      <c r="B71" s="568">
        <f t="shared" si="6"/>
        <v>68</v>
      </c>
      <c r="C71" s="568" t="s">
        <v>1308</v>
      </c>
      <c r="D71" s="569" t="s">
        <v>1309</v>
      </c>
      <c r="E71" s="576" t="s">
        <v>85</v>
      </c>
      <c r="F71" s="579">
        <v>3000</v>
      </c>
      <c r="G71" s="579">
        <v>2020</v>
      </c>
      <c r="H71" s="579">
        <v>2021</v>
      </c>
      <c r="I71" s="568" t="s">
        <v>359</v>
      </c>
      <c r="J71" s="568" t="s">
        <v>360</v>
      </c>
    </row>
    <row r="72" s="558" customFormat="1" ht="40.5" spans="1:10">
      <c r="A72" s="568"/>
      <c r="B72" s="568">
        <f t="shared" si="6"/>
        <v>69</v>
      </c>
      <c r="C72" s="568"/>
      <c r="D72" s="569" t="s">
        <v>1310</v>
      </c>
      <c r="E72" s="568" t="s">
        <v>10</v>
      </c>
      <c r="F72" s="568">
        <v>29000</v>
      </c>
      <c r="G72" s="568">
        <v>2020</v>
      </c>
      <c r="H72" s="568">
        <v>2023</v>
      </c>
      <c r="I72" s="568"/>
      <c r="J72" s="568"/>
    </row>
    <row r="73" s="560" customFormat="1" ht="40.5" spans="1:10">
      <c r="A73" s="568"/>
      <c r="B73" s="568">
        <f t="shared" si="6"/>
        <v>70</v>
      </c>
      <c r="C73" s="568" t="s">
        <v>1311</v>
      </c>
      <c r="D73" s="569" t="s">
        <v>1312</v>
      </c>
      <c r="E73" s="576" t="s">
        <v>85</v>
      </c>
      <c r="F73" s="579">
        <v>3736</v>
      </c>
      <c r="G73" s="579">
        <v>2020</v>
      </c>
      <c r="H73" s="579">
        <v>2021</v>
      </c>
      <c r="I73" s="579" t="s">
        <v>137</v>
      </c>
      <c r="J73" s="579" t="s">
        <v>1313</v>
      </c>
    </row>
    <row r="74" s="560" customFormat="1" ht="94.5" spans="1:10">
      <c r="A74" s="568" t="s">
        <v>393</v>
      </c>
      <c r="B74" s="568">
        <f t="shared" si="6"/>
        <v>71</v>
      </c>
      <c r="C74" s="568" t="s">
        <v>394</v>
      </c>
      <c r="D74" s="569" t="s">
        <v>395</v>
      </c>
      <c r="E74" s="576" t="s">
        <v>10</v>
      </c>
      <c r="F74" s="568">
        <v>334100</v>
      </c>
      <c r="G74" s="579">
        <v>2020.5</v>
      </c>
      <c r="H74" s="579">
        <v>2022.6</v>
      </c>
      <c r="I74" s="568" t="s">
        <v>137</v>
      </c>
      <c r="J74" s="568" t="s">
        <v>121</v>
      </c>
    </row>
    <row r="75" s="560" customFormat="1" ht="81" spans="1:10">
      <c r="A75" s="568" t="s">
        <v>425</v>
      </c>
      <c r="B75" s="568">
        <f t="shared" si="6"/>
        <v>72</v>
      </c>
      <c r="C75" s="588" t="s">
        <v>1334</v>
      </c>
      <c r="D75" s="573" t="s">
        <v>1335</v>
      </c>
      <c r="E75" s="568" t="s">
        <v>10</v>
      </c>
      <c r="F75" s="575">
        <v>5000</v>
      </c>
      <c r="G75" s="568">
        <v>2021.1</v>
      </c>
      <c r="H75" s="604" t="s">
        <v>212</v>
      </c>
      <c r="I75" s="568" t="s">
        <v>428</v>
      </c>
      <c r="J75" s="588" t="s">
        <v>1336</v>
      </c>
    </row>
    <row r="76" s="560" customFormat="1" ht="54" spans="1:10">
      <c r="A76" s="568"/>
      <c r="B76" s="568">
        <f t="shared" ref="B76:B85" si="7">ROW()-3</f>
        <v>73</v>
      </c>
      <c r="C76" s="588"/>
      <c r="D76" s="573" t="s">
        <v>1337</v>
      </c>
      <c r="E76" s="568" t="s">
        <v>11</v>
      </c>
      <c r="F76" s="576" t="s">
        <v>21</v>
      </c>
      <c r="G76" s="568">
        <v>2021</v>
      </c>
      <c r="H76" s="604" t="s">
        <v>1105</v>
      </c>
      <c r="I76" s="568" t="s">
        <v>1338</v>
      </c>
      <c r="J76" s="588" t="s">
        <v>1303</v>
      </c>
    </row>
    <row r="77" s="560" customFormat="1" ht="40.5" spans="1:10">
      <c r="A77" s="568" t="s">
        <v>435</v>
      </c>
      <c r="B77" s="568">
        <f t="shared" si="7"/>
        <v>74</v>
      </c>
      <c r="C77" s="568" t="s">
        <v>1348</v>
      </c>
      <c r="D77" s="569" t="s">
        <v>1349</v>
      </c>
      <c r="E77" s="568" t="s">
        <v>85</v>
      </c>
      <c r="F77" s="575">
        <v>700</v>
      </c>
      <c r="G77" s="568">
        <v>2021</v>
      </c>
      <c r="H77" s="568">
        <v>2021</v>
      </c>
      <c r="I77" s="568" t="s">
        <v>170</v>
      </c>
      <c r="J77" s="568" t="s">
        <v>47</v>
      </c>
    </row>
    <row r="78" s="560" customFormat="1" ht="81" spans="1:10">
      <c r="A78" s="568"/>
      <c r="B78" s="568">
        <f t="shared" si="7"/>
        <v>75</v>
      </c>
      <c r="C78" s="568"/>
      <c r="D78" s="569" t="s">
        <v>1350</v>
      </c>
      <c r="E78" s="568" t="s">
        <v>10</v>
      </c>
      <c r="F78" s="575">
        <v>74042.2</v>
      </c>
      <c r="G78" s="568">
        <v>2021.1</v>
      </c>
      <c r="H78" s="568" t="s">
        <v>21</v>
      </c>
      <c r="I78" s="612" t="s">
        <v>1351</v>
      </c>
      <c r="J78" s="588" t="s">
        <v>1303</v>
      </c>
    </row>
    <row r="79" s="560" customFormat="1" ht="40.5" spans="1:10">
      <c r="A79" s="568"/>
      <c r="B79" s="568">
        <f t="shared" si="7"/>
        <v>76</v>
      </c>
      <c r="C79" s="568"/>
      <c r="D79" s="569" t="s">
        <v>1352</v>
      </c>
      <c r="E79" s="568" t="s">
        <v>11</v>
      </c>
      <c r="F79" s="576" t="s">
        <v>21</v>
      </c>
      <c r="G79" s="568">
        <v>2021</v>
      </c>
      <c r="H79" s="568" t="s">
        <v>21</v>
      </c>
      <c r="I79" s="568" t="s">
        <v>1353</v>
      </c>
      <c r="J79" s="588" t="s">
        <v>1303</v>
      </c>
    </row>
    <row r="80" s="560" customFormat="1" ht="40.5" spans="1:10">
      <c r="A80" s="568"/>
      <c r="B80" s="568">
        <f t="shared" si="7"/>
        <v>77</v>
      </c>
      <c r="C80" s="568" t="s">
        <v>1354</v>
      </c>
      <c r="D80" s="569" t="s">
        <v>1355</v>
      </c>
      <c r="E80" s="568" t="s">
        <v>10</v>
      </c>
      <c r="F80" s="575">
        <v>657</v>
      </c>
      <c r="G80" s="575">
        <v>2020</v>
      </c>
      <c r="H80" s="575">
        <v>2021</v>
      </c>
      <c r="I80" s="576" t="s">
        <v>137</v>
      </c>
      <c r="J80" s="568" t="s">
        <v>1313</v>
      </c>
    </row>
    <row r="81" s="558" customFormat="1" ht="40.5" spans="1:10">
      <c r="A81" s="568"/>
      <c r="B81" s="568">
        <f t="shared" si="7"/>
        <v>78</v>
      </c>
      <c r="C81" s="568" t="s">
        <v>1369</v>
      </c>
      <c r="D81" s="569" t="s">
        <v>1370</v>
      </c>
      <c r="E81" s="568" t="s">
        <v>10</v>
      </c>
      <c r="F81" s="576">
        <v>2301</v>
      </c>
      <c r="G81" s="568">
        <v>2021</v>
      </c>
      <c r="H81" s="568">
        <v>2023</v>
      </c>
      <c r="I81" s="589" t="s">
        <v>219</v>
      </c>
      <c r="J81" s="568" t="s">
        <v>110</v>
      </c>
    </row>
    <row r="82" s="558" customFormat="1" ht="67.5" spans="1:10">
      <c r="A82" s="568" t="s">
        <v>456</v>
      </c>
      <c r="B82" s="568">
        <f t="shared" si="7"/>
        <v>79</v>
      </c>
      <c r="C82" s="568" t="s">
        <v>1373</v>
      </c>
      <c r="D82" s="569" t="s">
        <v>1374</v>
      </c>
      <c r="E82" s="568" t="s">
        <v>11</v>
      </c>
      <c r="F82" s="576" t="s">
        <v>21</v>
      </c>
      <c r="G82" s="568">
        <v>2021</v>
      </c>
      <c r="H82" s="568">
        <v>2025</v>
      </c>
      <c r="I82" s="568" t="s">
        <v>1375</v>
      </c>
      <c r="J82" s="588" t="s">
        <v>1303</v>
      </c>
    </row>
    <row r="83" s="558" customFormat="1" ht="40.5" spans="1:10">
      <c r="A83" s="568"/>
      <c r="B83" s="568">
        <f t="shared" si="7"/>
        <v>80</v>
      </c>
      <c r="C83" s="568" t="s">
        <v>1377</v>
      </c>
      <c r="D83" s="569" t="s">
        <v>1378</v>
      </c>
      <c r="E83" s="568" t="s">
        <v>10</v>
      </c>
      <c r="F83" s="575">
        <v>750</v>
      </c>
      <c r="G83" s="568">
        <v>2021</v>
      </c>
      <c r="H83" s="568">
        <v>2021</v>
      </c>
      <c r="I83" s="589" t="s">
        <v>219</v>
      </c>
      <c r="J83" s="568" t="s">
        <v>110</v>
      </c>
    </row>
    <row r="84" s="560" customFormat="1" ht="27" spans="1:10">
      <c r="A84" s="568"/>
      <c r="B84" s="568">
        <f t="shared" si="7"/>
        <v>81</v>
      </c>
      <c r="C84" s="592" t="s">
        <v>1159</v>
      </c>
      <c r="D84" s="593" t="s">
        <v>1160</v>
      </c>
      <c r="E84" s="568" t="s">
        <v>10</v>
      </c>
      <c r="F84" s="576">
        <v>500</v>
      </c>
      <c r="G84" s="568">
        <v>2021.4</v>
      </c>
      <c r="H84" s="568">
        <v>2021.9</v>
      </c>
      <c r="I84" s="568" t="s">
        <v>137</v>
      </c>
      <c r="J84" s="570" t="s">
        <v>121</v>
      </c>
    </row>
    <row r="85" s="560" customFormat="1" ht="67.5" spans="1:10">
      <c r="A85" s="568"/>
      <c r="B85" s="568">
        <f t="shared" si="7"/>
        <v>82</v>
      </c>
      <c r="C85" s="568" t="s">
        <v>1387</v>
      </c>
      <c r="D85" s="569" t="s">
        <v>1388</v>
      </c>
      <c r="E85" s="568" t="s">
        <v>10</v>
      </c>
      <c r="F85" s="568">
        <v>3000</v>
      </c>
      <c r="G85" s="568">
        <v>2021</v>
      </c>
      <c r="H85" s="568">
        <v>2021</v>
      </c>
      <c r="I85" s="568" t="s">
        <v>137</v>
      </c>
      <c r="J85" s="568" t="s">
        <v>1313</v>
      </c>
    </row>
    <row r="86" s="560" customFormat="1" ht="27" customHeight="1" spans="1:10">
      <c r="A86" s="566" t="str">
        <f>市本级统计汇总表1!A4</f>
        <v>二、靓景（合计项目127项，总投资817.68亿元；其中新建项目65项，总投资371.88亿元；续建项目20项，总投资110.11亿元；谋划项目42项，总投资335.69亿元。）</v>
      </c>
      <c r="B86" s="566"/>
      <c r="C86" s="566"/>
      <c r="D86" s="566"/>
      <c r="E86" s="566"/>
      <c r="F86" s="566"/>
      <c r="G86" s="566"/>
      <c r="H86" s="566"/>
      <c r="I86" s="566"/>
      <c r="J86" s="566"/>
    </row>
    <row r="87" s="560" customFormat="1" ht="27" customHeight="1" spans="1:10">
      <c r="A87" s="566" t="str">
        <f>市本级统计汇总表1!A5</f>
        <v>1、园林绿化（合计项目57项，总投资202.93亿元；其中新建项目27项，总投资61.54亿元；续建项目7项，总投资16.7亿元；谋划项目23项，总投资124.69亿元。）</v>
      </c>
      <c r="B87" s="566"/>
      <c r="C87" s="566"/>
      <c r="D87" s="566"/>
      <c r="E87" s="566"/>
      <c r="F87" s="566"/>
      <c r="G87" s="566"/>
      <c r="H87" s="566"/>
      <c r="I87" s="566"/>
      <c r="J87" s="566"/>
    </row>
    <row r="88" s="560" customFormat="1" ht="40.5" spans="1:10">
      <c r="A88" s="568" t="s">
        <v>476</v>
      </c>
      <c r="B88" s="568">
        <f>ROW()-5</f>
        <v>83</v>
      </c>
      <c r="C88" s="568" t="s">
        <v>477</v>
      </c>
      <c r="D88" s="569" t="s">
        <v>478</v>
      </c>
      <c r="E88" s="568" t="s">
        <v>85</v>
      </c>
      <c r="F88" s="605">
        <v>150000</v>
      </c>
      <c r="G88" s="605">
        <v>2012</v>
      </c>
      <c r="H88" s="579">
        <v>2022</v>
      </c>
      <c r="I88" s="589" t="s">
        <v>219</v>
      </c>
      <c r="J88" s="568" t="s">
        <v>110</v>
      </c>
    </row>
    <row r="89" s="560" customFormat="1" ht="27" spans="1:10">
      <c r="A89" s="568" t="s">
        <v>480</v>
      </c>
      <c r="B89" s="568">
        <f t="shared" ref="B89:B98" si="8">ROW()-5</f>
        <v>84</v>
      </c>
      <c r="C89" s="568" t="s">
        <v>1394</v>
      </c>
      <c r="D89" s="569" t="s">
        <v>1395</v>
      </c>
      <c r="E89" s="568" t="s">
        <v>10</v>
      </c>
      <c r="F89" s="583">
        <v>10000</v>
      </c>
      <c r="G89" s="579">
        <v>2021</v>
      </c>
      <c r="H89" s="579">
        <v>2025</v>
      </c>
      <c r="I89" s="589" t="s">
        <v>219</v>
      </c>
      <c r="J89" s="568" t="s">
        <v>110</v>
      </c>
    </row>
    <row r="90" s="560" customFormat="1" ht="27" spans="1:10">
      <c r="A90" s="568"/>
      <c r="B90" s="568">
        <f t="shared" si="8"/>
        <v>85</v>
      </c>
      <c r="C90" s="568" t="s">
        <v>493</v>
      </c>
      <c r="D90" s="569" t="s">
        <v>494</v>
      </c>
      <c r="E90" s="568" t="s">
        <v>85</v>
      </c>
      <c r="F90" s="579" t="s">
        <v>21</v>
      </c>
      <c r="G90" s="579" t="s">
        <v>21</v>
      </c>
      <c r="H90" s="579" t="s">
        <v>21</v>
      </c>
      <c r="I90" s="589" t="s">
        <v>219</v>
      </c>
      <c r="J90" s="568" t="s">
        <v>110</v>
      </c>
    </row>
    <row r="91" s="560" customFormat="1" ht="40.5" spans="1:10">
      <c r="A91" s="568"/>
      <c r="B91" s="568">
        <f t="shared" si="8"/>
        <v>86</v>
      </c>
      <c r="C91" s="568" t="s">
        <v>495</v>
      </c>
      <c r="D91" s="569" t="s">
        <v>496</v>
      </c>
      <c r="E91" s="568" t="s">
        <v>11</v>
      </c>
      <c r="F91" s="579" t="s">
        <v>21</v>
      </c>
      <c r="G91" s="579" t="s">
        <v>21</v>
      </c>
      <c r="H91" s="579" t="s">
        <v>21</v>
      </c>
      <c r="I91" s="568" t="s">
        <v>497</v>
      </c>
      <c r="J91" s="568" t="s">
        <v>47</v>
      </c>
    </row>
    <row r="92" s="560" customFormat="1" ht="27" spans="1:10">
      <c r="A92" s="568"/>
      <c r="B92" s="568">
        <f t="shared" si="8"/>
        <v>87</v>
      </c>
      <c r="C92" s="568" t="s">
        <v>498</v>
      </c>
      <c r="D92" s="569" t="s">
        <v>499</v>
      </c>
      <c r="E92" s="568" t="s">
        <v>11</v>
      </c>
      <c r="F92" s="579" t="s">
        <v>21</v>
      </c>
      <c r="G92" s="579" t="s">
        <v>21</v>
      </c>
      <c r="H92" s="579" t="s">
        <v>21</v>
      </c>
      <c r="I92" s="568" t="s">
        <v>497</v>
      </c>
      <c r="J92" s="568" t="s">
        <v>47</v>
      </c>
    </row>
    <row r="93" s="560" customFormat="1" ht="27" spans="1:10">
      <c r="A93" s="568"/>
      <c r="B93" s="568">
        <f t="shared" si="8"/>
        <v>88</v>
      </c>
      <c r="C93" s="568" t="s">
        <v>502</v>
      </c>
      <c r="D93" s="569" t="s">
        <v>503</v>
      </c>
      <c r="E93" s="568" t="s">
        <v>11</v>
      </c>
      <c r="F93" s="579" t="s">
        <v>21</v>
      </c>
      <c r="G93" s="579" t="s">
        <v>21</v>
      </c>
      <c r="H93" s="579" t="s">
        <v>21</v>
      </c>
      <c r="I93" s="568" t="s">
        <v>300</v>
      </c>
      <c r="J93" s="568" t="s">
        <v>59</v>
      </c>
    </row>
    <row r="94" s="560" customFormat="1" ht="27" spans="1:10">
      <c r="A94" s="568" t="s">
        <v>504</v>
      </c>
      <c r="B94" s="568">
        <f t="shared" si="8"/>
        <v>89</v>
      </c>
      <c r="C94" s="568" t="s">
        <v>505</v>
      </c>
      <c r="D94" s="569" t="s">
        <v>506</v>
      </c>
      <c r="E94" s="568" t="s">
        <v>10</v>
      </c>
      <c r="F94" s="579">
        <v>150000</v>
      </c>
      <c r="G94" s="579">
        <v>2021</v>
      </c>
      <c r="H94" s="579">
        <v>2025</v>
      </c>
      <c r="I94" s="568" t="s">
        <v>137</v>
      </c>
      <c r="J94" s="568" t="s">
        <v>121</v>
      </c>
    </row>
    <row r="95" s="560" customFormat="1" ht="40.5" spans="1:10">
      <c r="A95" s="568"/>
      <c r="B95" s="568">
        <f t="shared" si="8"/>
        <v>90</v>
      </c>
      <c r="C95" s="568" t="s">
        <v>507</v>
      </c>
      <c r="D95" s="569" t="s">
        <v>508</v>
      </c>
      <c r="E95" s="568" t="s">
        <v>10</v>
      </c>
      <c r="F95" s="583">
        <v>10000</v>
      </c>
      <c r="G95" s="579">
        <v>2023</v>
      </c>
      <c r="H95" s="579">
        <v>2025</v>
      </c>
      <c r="I95" s="568" t="s">
        <v>359</v>
      </c>
      <c r="J95" s="568" t="s">
        <v>360</v>
      </c>
    </row>
    <row r="96" s="560" customFormat="1" ht="40.5" spans="1:10">
      <c r="A96" s="568"/>
      <c r="B96" s="568">
        <f t="shared" si="8"/>
        <v>91</v>
      </c>
      <c r="C96" s="568" t="s">
        <v>509</v>
      </c>
      <c r="D96" s="569" t="s">
        <v>510</v>
      </c>
      <c r="E96" s="568" t="s">
        <v>10</v>
      </c>
      <c r="F96" s="579" t="s">
        <v>21</v>
      </c>
      <c r="G96" s="605">
        <v>2022</v>
      </c>
      <c r="H96" s="579">
        <v>2022</v>
      </c>
      <c r="I96" s="568" t="s">
        <v>479</v>
      </c>
      <c r="J96" s="568" t="s">
        <v>47</v>
      </c>
    </row>
    <row r="97" s="560" customFormat="1" ht="27" spans="1:10">
      <c r="A97" s="568"/>
      <c r="B97" s="568">
        <f t="shared" si="8"/>
        <v>92</v>
      </c>
      <c r="C97" s="568"/>
      <c r="D97" s="607" t="s">
        <v>511</v>
      </c>
      <c r="E97" s="568"/>
      <c r="F97" s="579" t="s">
        <v>21</v>
      </c>
      <c r="G97" s="605">
        <v>2023</v>
      </c>
      <c r="H97" s="579">
        <v>2024</v>
      </c>
      <c r="I97" s="568" t="s">
        <v>479</v>
      </c>
      <c r="J97" s="568" t="s">
        <v>47</v>
      </c>
    </row>
    <row r="98" s="560" customFormat="1" ht="27" spans="1:10">
      <c r="A98" s="568"/>
      <c r="B98" s="568">
        <f t="shared" si="8"/>
        <v>93</v>
      </c>
      <c r="C98" s="568"/>
      <c r="D98" s="607" t="s">
        <v>512</v>
      </c>
      <c r="E98" s="568"/>
      <c r="F98" s="579" t="s">
        <v>21</v>
      </c>
      <c r="G98" s="605">
        <v>2022</v>
      </c>
      <c r="H98" s="579">
        <v>2023</v>
      </c>
      <c r="I98" s="568" t="s">
        <v>479</v>
      </c>
      <c r="J98" s="568" t="s">
        <v>47</v>
      </c>
    </row>
    <row r="99" s="560" customFormat="1" ht="40.5" spans="1:10">
      <c r="A99" s="568"/>
      <c r="B99" s="568">
        <f t="shared" ref="B99:B108" si="9">ROW()-5</f>
        <v>94</v>
      </c>
      <c r="C99" s="568" t="s">
        <v>518</v>
      </c>
      <c r="D99" s="607" t="s">
        <v>1400</v>
      </c>
      <c r="E99" s="568" t="s">
        <v>10</v>
      </c>
      <c r="F99" s="579" t="s">
        <v>21</v>
      </c>
      <c r="G99" s="579">
        <v>2021</v>
      </c>
      <c r="H99" s="579">
        <v>2025</v>
      </c>
      <c r="I99" s="568" t="s">
        <v>1924</v>
      </c>
      <c r="J99" s="568" t="s">
        <v>429</v>
      </c>
    </row>
    <row r="100" s="560" customFormat="1" ht="54" spans="1:10">
      <c r="A100" s="568"/>
      <c r="B100" s="568">
        <f t="shared" si="9"/>
        <v>95</v>
      </c>
      <c r="C100" s="568" t="s">
        <v>1401</v>
      </c>
      <c r="D100" s="569" t="s">
        <v>1402</v>
      </c>
      <c r="E100" s="568" t="s">
        <v>10</v>
      </c>
      <c r="F100" s="579">
        <v>1200</v>
      </c>
      <c r="G100" s="579">
        <v>2021</v>
      </c>
      <c r="H100" s="579">
        <v>2022</v>
      </c>
      <c r="I100" s="568" t="s">
        <v>311</v>
      </c>
      <c r="J100" s="568" t="s">
        <v>59</v>
      </c>
    </row>
    <row r="101" s="560" customFormat="1" ht="40.5" spans="1:10">
      <c r="A101" s="568"/>
      <c r="B101" s="568">
        <f t="shared" si="9"/>
        <v>96</v>
      </c>
      <c r="C101" s="568" t="s">
        <v>1403</v>
      </c>
      <c r="D101" s="569" t="s">
        <v>1404</v>
      </c>
      <c r="E101" s="568" t="s">
        <v>10</v>
      </c>
      <c r="F101" s="579">
        <v>390</v>
      </c>
      <c r="G101" s="579">
        <v>2021</v>
      </c>
      <c r="H101" s="579">
        <v>2021</v>
      </c>
      <c r="I101" s="568" t="s">
        <v>479</v>
      </c>
      <c r="J101" s="568" t="s">
        <v>47</v>
      </c>
    </row>
    <row r="102" s="560" customFormat="1" ht="27" spans="1:10">
      <c r="A102" s="568"/>
      <c r="B102" s="568">
        <f t="shared" si="9"/>
        <v>97</v>
      </c>
      <c r="C102" s="568" t="s">
        <v>521</v>
      </c>
      <c r="D102" s="569" t="s">
        <v>522</v>
      </c>
      <c r="E102" s="568" t="s">
        <v>11</v>
      </c>
      <c r="F102" s="579">
        <v>3900</v>
      </c>
      <c r="G102" s="583">
        <v>2022</v>
      </c>
      <c r="H102" s="597">
        <v>2025</v>
      </c>
      <c r="I102" s="568" t="s">
        <v>300</v>
      </c>
      <c r="J102" s="568" t="s">
        <v>59</v>
      </c>
    </row>
    <row r="103" s="560" customFormat="1" ht="27" spans="1:10">
      <c r="A103" s="568"/>
      <c r="B103" s="568">
        <f t="shared" si="9"/>
        <v>98</v>
      </c>
      <c r="C103" s="568" t="s">
        <v>523</v>
      </c>
      <c r="D103" s="569" t="s">
        <v>524</v>
      </c>
      <c r="E103" s="568" t="s">
        <v>11</v>
      </c>
      <c r="F103" s="605">
        <v>3500</v>
      </c>
      <c r="G103" s="605">
        <v>2022</v>
      </c>
      <c r="H103" s="579">
        <v>2025</v>
      </c>
      <c r="I103" s="568" t="s">
        <v>300</v>
      </c>
      <c r="J103" s="568" t="s">
        <v>59</v>
      </c>
    </row>
    <row r="104" s="560" customFormat="1" ht="27" spans="1:10">
      <c r="A104" s="568"/>
      <c r="B104" s="568">
        <f t="shared" si="9"/>
        <v>99</v>
      </c>
      <c r="C104" s="568" t="s">
        <v>525</v>
      </c>
      <c r="D104" s="569" t="s">
        <v>526</v>
      </c>
      <c r="E104" s="568" t="s">
        <v>11</v>
      </c>
      <c r="F104" s="579" t="s">
        <v>21</v>
      </c>
      <c r="G104" s="605">
        <v>2023</v>
      </c>
      <c r="H104" s="579">
        <v>2025</v>
      </c>
      <c r="I104" s="568" t="s">
        <v>527</v>
      </c>
      <c r="J104" s="568" t="s">
        <v>47</v>
      </c>
    </row>
    <row r="105" s="560" customFormat="1" ht="27" spans="1:10">
      <c r="A105" s="568"/>
      <c r="B105" s="568">
        <f t="shared" si="9"/>
        <v>100</v>
      </c>
      <c r="C105" s="568" t="s">
        <v>1423</v>
      </c>
      <c r="D105" s="569" t="s">
        <v>1424</v>
      </c>
      <c r="E105" s="568" t="s">
        <v>11</v>
      </c>
      <c r="F105" s="579" t="s">
        <v>21</v>
      </c>
      <c r="G105" s="579" t="s">
        <v>21</v>
      </c>
      <c r="H105" s="579" t="s">
        <v>21</v>
      </c>
      <c r="I105" s="568" t="s">
        <v>595</v>
      </c>
      <c r="J105" s="568" t="s">
        <v>47</v>
      </c>
    </row>
    <row r="106" s="560" customFormat="1" ht="67.5" spans="1:10">
      <c r="A106" s="568"/>
      <c r="B106" s="568">
        <f t="shared" si="9"/>
        <v>101</v>
      </c>
      <c r="C106" s="592" t="s">
        <v>1425</v>
      </c>
      <c r="D106" s="569" t="s">
        <v>1426</v>
      </c>
      <c r="E106" s="568" t="s">
        <v>85</v>
      </c>
      <c r="F106" s="579">
        <v>350</v>
      </c>
      <c r="G106" s="579">
        <v>2020</v>
      </c>
      <c r="H106" s="579">
        <v>2021</v>
      </c>
      <c r="I106" s="568" t="s">
        <v>546</v>
      </c>
      <c r="J106" s="568" t="s">
        <v>121</v>
      </c>
    </row>
    <row r="107" s="560" customFormat="1" ht="40.5" spans="1:10">
      <c r="A107" s="568"/>
      <c r="B107" s="568">
        <f t="shared" si="9"/>
        <v>102</v>
      </c>
      <c r="C107" s="568" t="s">
        <v>1430</v>
      </c>
      <c r="D107" s="569" t="s">
        <v>1431</v>
      </c>
      <c r="E107" s="568" t="s">
        <v>10</v>
      </c>
      <c r="F107" s="579">
        <v>761</v>
      </c>
      <c r="G107" s="579">
        <v>2021</v>
      </c>
      <c r="H107" s="579">
        <v>2021</v>
      </c>
      <c r="I107" s="589" t="s">
        <v>219</v>
      </c>
      <c r="J107" s="568" t="s">
        <v>110</v>
      </c>
    </row>
    <row r="108" s="560" customFormat="1" ht="54" spans="1:10">
      <c r="A108" s="568" t="s">
        <v>531</v>
      </c>
      <c r="B108" s="568">
        <f t="shared" si="9"/>
        <v>103</v>
      </c>
      <c r="C108" s="568" t="s">
        <v>532</v>
      </c>
      <c r="D108" s="569" t="s">
        <v>533</v>
      </c>
      <c r="E108" s="568" t="s">
        <v>10</v>
      </c>
      <c r="F108" s="579">
        <v>50000</v>
      </c>
      <c r="G108" s="605">
        <v>2021</v>
      </c>
      <c r="H108" s="579">
        <v>2022</v>
      </c>
      <c r="I108" s="568" t="s">
        <v>497</v>
      </c>
      <c r="J108" s="568" t="s">
        <v>429</v>
      </c>
    </row>
    <row r="109" s="560" customFormat="1" ht="54" spans="1:10">
      <c r="A109" s="568"/>
      <c r="B109" s="568">
        <f t="shared" ref="B109:B118" si="10">ROW()-5</f>
        <v>104</v>
      </c>
      <c r="C109" s="568" t="s">
        <v>534</v>
      </c>
      <c r="D109" s="569" t="s">
        <v>535</v>
      </c>
      <c r="E109" s="568" t="s">
        <v>10</v>
      </c>
      <c r="F109" s="579">
        <v>50000</v>
      </c>
      <c r="G109" s="605">
        <v>2021</v>
      </c>
      <c r="H109" s="579">
        <v>2023</v>
      </c>
      <c r="I109" s="568" t="s">
        <v>311</v>
      </c>
      <c r="J109" s="568" t="s">
        <v>59</v>
      </c>
    </row>
    <row r="110" s="560" customFormat="1" ht="54" spans="1:10">
      <c r="A110" s="568"/>
      <c r="B110" s="568">
        <f t="shared" si="10"/>
        <v>105</v>
      </c>
      <c r="C110" s="568" t="s">
        <v>1443</v>
      </c>
      <c r="D110" s="569" t="s">
        <v>1444</v>
      </c>
      <c r="E110" s="568" t="s">
        <v>85</v>
      </c>
      <c r="F110" s="579">
        <v>5145</v>
      </c>
      <c r="G110" s="579">
        <v>2020</v>
      </c>
      <c r="H110" s="579">
        <v>2021</v>
      </c>
      <c r="I110" s="568" t="s">
        <v>546</v>
      </c>
      <c r="J110" s="568" t="s">
        <v>121</v>
      </c>
    </row>
    <row r="111" s="560" customFormat="1" ht="40.5" spans="1:10">
      <c r="A111" s="568"/>
      <c r="B111" s="568">
        <f t="shared" si="10"/>
        <v>106</v>
      </c>
      <c r="C111" s="568" t="s">
        <v>544</v>
      </c>
      <c r="D111" s="569" t="s">
        <v>545</v>
      </c>
      <c r="E111" s="568" t="s">
        <v>11</v>
      </c>
      <c r="F111" s="579">
        <v>6150</v>
      </c>
      <c r="G111" s="605">
        <v>2021</v>
      </c>
      <c r="H111" s="579">
        <v>2023</v>
      </c>
      <c r="I111" s="568" t="s">
        <v>546</v>
      </c>
      <c r="J111" s="568" t="s">
        <v>121</v>
      </c>
    </row>
    <row r="112" s="560" customFormat="1" ht="40.5" spans="1:10">
      <c r="A112" s="568"/>
      <c r="B112" s="568">
        <f t="shared" si="10"/>
        <v>107</v>
      </c>
      <c r="C112" s="568" t="s">
        <v>547</v>
      </c>
      <c r="D112" s="569" t="s">
        <v>548</v>
      </c>
      <c r="E112" s="568" t="s">
        <v>11</v>
      </c>
      <c r="F112" s="579">
        <v>20000</v>
      </c>
      <c r="G112" s="605">
        <v>2021</v>
      </c>
      <c r="H112" s="579">
        <v>2023</v>
      </c>
      <c r="I112" s="568" t="s">
        <v>546</v>
      </c>
      <c r="J112" s="568" t="s">
        <v>121</v>
      </c>
    </row>
    <row r="113" s="560" customFormat="1" ht="40.5" spans="1:10">
      <c r="A113" s="568"/>
      <c r="B113" s="568">
        <f t="shared" si="10"/>
        <v>108</v>
      </c>
      <c r="C113" s="568" t="s">
        <v>549</v>
      </c>
      <c r="D113" s="569" t="s">
        <v>550</v>
      </c>
      <c r="E113" s="568" t="s">
        <v>11</v>
      </c>
      <c r="F113" s="579">
        <v>2650</v>
      </c>
      <c r="G113" s="605">
        <v>2021</v>
      </c>
      <c r="H113" s="579">
        <v>2023</v>
      </c>
      <c r="I113" s="568" t="s">
        <v>546</v>
      </c>
      <c r="J113" s="568" t="s">
        <v>121</v>
      </c>
    </row>
    <row r="114" s="560" customFormat="1" ht="54" spans="1:10">
      <c r="A114" s="568"/>
      <c r="B114" s="568">
        <f t="shared" si="10"/>
        <v>109</v>
      </c>
      <c r="C114" s="568" t="s">
        <v>551</v>
      </c>
      <c r="D114" s="569" t="s">
        <v>552</v>
      </c>
      <c r="E114" s="568" t="s">
        <v>11</v>
      </c>
      <c r="F114" s="579">
        <v>1200000</v>
      </c>
      <c r="G114" s="579" t="s">
        <v>21</v>
      </c>
      <c r="H114" s="579" t="s">
        <v>21</v>
      </c>
      <c r="I114" s="568" t="s">
        <v>1616</v>
      </c>
      <c r="J114" s="568" t="s">
        <v>429</v>
      </c>
    </row>
    <row r="115" s="560" customFormat="1" ht="40.5" spans="1:10">
      <c r="A115" s="568"/>
      <c r="B115" s="568">
        <f t="shared" si="10"/>
        <v>110</v>
      </c>
      <c r="C115" s="568" t="s">
        <v>556</v>
      </c>
      <c r="D115" s="569" t="s">
        <v>557</v>
      </c>
      <c r="E115" s="568" t="s">
        <v>11</v>
      </c>
      <c r="F115" s="579" t="s">
        <v>21</v>
      </c>
      <c r="G115" s="605">
        <v>2021</v>
      </c>
      <c r="H115" s="579">
        <v>2023</v>
      </c>
      <c r="I115" s="568" t="s">
        <v>558</v>
      </c>
      <c r="J115" s="568" t="s">
        <v>559</v>
      </c>
    </row>
    <row r="116" s="560" customFormat="1" ht="40.5" spans="1:10">
      <c r="A116" s="568"/>
      <c r="B116" s="568">
        <f t="shared" si="10"/>
        <v>111</v>
      </c>
      <c r="C116" s="568" t="s">
        <v>560</v>
      </c>
      <c r="D116" s="569" t="s">
        <v>561</v>
      </c>
      <c r="E116" s="568" t="s">
        <v>11</v>
      </c>
      <c r="F116" s="579" t="s">
        <v>21</v>
      </c>
      <c r="G116" s="605">
        <v>2021</v>
      </c>
      <c r="H116" s="579">
        <v>2023</v>
      </c>
      <c r="I116" s="568" t="s">
        <v>311</v>
      </c>
      <c r="J116" s="568" t="s">
        <v>59</v>
      </c>
    </row>
    <row r="117" s="560" customFormat="1" ht="27" spans="1:10">
      <c r="A117" s="568" t="s">
        <v>562</v>
      </c>
      <c r="B117" s="568">
        <f t="shared" si="10"/>
        <v>112</v>
      </c>
      <c r="C117" s="568" t="s">
        <v>570</v>
      </c>
      <c r="D117" s="569" t="s">
        <v>571</v>
      </c>
      <c r="E117" s="568" t="s">
        <v>11</v>
      </c>
      <c r="F117" s="579" t="s">
        <v>21</v>
      </c>
      <c r="G117" s="579">
        <v>2021</v>
      </c>
      <c r="H117" s="579">
        <v>2023</v>
      </c>
      <c r="I117" s="579" t="s">
        <v>21</v>
      </c>
      <c r="J117" s="568" t="s">
        <v>47</v>
      </c>
    </row>
    <row r="118" s="560" customFormat="1" ht="27" spans="1:10">
      <c r="A118" s="568"/>
      <c r="B118" s="568">
        <f t="shared" si="10"/>
        <v>113</v>
      </c>
      <c r="C118" s="568" t="s">
        <v>572</v>
      </c>
      <c r="D118" s="569" t="s">
        <v>573</v>
      </c>
      <c r="E118" s="568" t="s">
        <v>11</v>
      </c>
      <c r="F118" s="579" t="s">
        <v>21</v>
      </c>
      <c r="G118" s="579">
        <v>2021</v>
      </c>
      <c r="H118" s="579">
        <v>2023</v>
      </c>
      <c r="I118" s="579" t="s">
        <v>21</v>
      </c>
      <c r="J118" s="568" t="s">
        <v>47</v>
      </c>
    </row>
    <row r="119" s="560" customFormat="1" ht="27" spans="1:10">
      <c r="A119" s="568"/>
      <c r="B119" s="568">
        <f t="shared" ref="B119:B128" si="11">ROW()-5</f>
        <v>114</v>
      </c>
      <c r="C119" s="568" t="s">
        <v>574</v>
      </c>
      <c r="D119" s="569" t="s">
        <v>575</v>
      </c>
      <c r="E119" s="568" t="s">
        <v>11</v>
      </c>
      <c r="F119" s="579">
        <v>10750</v>
      </c>
      <c r="G119" s="605">
        <v>2022</v>
      </c>
      <c r="H119" s="579">
        <v>2024</v>
      </c>
      <c r="I119" s="568" t="s">
        <v>527</v>
      </c>
      <c r="J119" s="568" t="s">
        <v>47</v>
      </c>
    </row>
    <row r="120" s="560" customFormat="1" ht="27" spans="1:10">
      <c r="A120" s="568"/>
      <c r="B120" s="568">
        <f t="shared" si="11"/>
        <v>115</v>
      </c>
      <c r="C120" s="568" t="s">
        <v>576</v>
      </c>
      <c r="D120" s="569" t="s">
        <v>577</v>
      </c>
      <c r="E120" s="568" t="s">
        <v>11</v>
      </c>
      <c r="F120" s="579" t="s">
        <v>21</v>
      </c>
      <c r="G120" s="568">
        <v>2022</v>
      </c>
      <c r="H120" s="568">
        <v>2024</v>
      </c>
      <c r="I120" s="568" t="s">
        <v>300</v>
      </c>
      <c r="J120" s="568" t="s">
        <v>59</v>
      </c>
    </row>
    <row r="121" s="560" customFormat="1" ht="27" spans="1:10">
      <c r="A121" s="568"/>
      <c r="B121" s="568">
        <f t="shared" si="11"/>
        <v>116</v>
      </c>
      <c r="C121" s="568" t="s">
        <v>578</v>
      </c>
      <c r="D121" s="569" t="s">
        <v>579</v>
      </c>
      <c r="E121" s="568" t="s">
        <v>11</v>
      </c>
      <c r="F121" s="579" t="s">
        <v>21</v>
      </c>
      <c r="G121" s="579">
        <v>2021</v>
      </c>
      <c r="H121" s="579">
        <v>2023</v>
      </c>
      <c r="I121" s="579" t="s">
        <v>21</v>
      </c>
      <c r="J121" s="568" t="s">
        <v>47</v>
      </c>
    </row>
    <row r="122" s="560" customFormat="1" ht="27" spans="1:10">
      <c r="A122" s="568"/>
      <c r="B122" s="568">
        <f t="shared" si="11"/>
        <v>117</v>
      </c>
      <c r="C122" s="568" t="s">
        <v>580</v>
      </c>
      <c r="D122" s="569" t="s">
        <v>581</v>
      </c>
      <c r="E122" s="568" t="s">
        <v>11</v>
      </c>
      <c r="F122" s="579" t="s">
        <v>21</v>
      </c>
      <c r="G122" s="579">
        <v>2021</v>
      </c>
      <c r="H122" s="579">
        <v>2023</v>
      </c>
      <c r="I122" s="579" t="s">
        <v>21</v>
      </c>
      <c r="J122" s="568" t="s">
        <v>47</v>
      </c>
    </row>
    <row r="123" s="560" customFormat="1" ht="27" spans="1:10">
      <c r="A123" s="568"/>
      <c r="B123" s="568">
        <f t="shared" si="11"/>
        <v>118</v>
      </c>
      <c r="C123" s="568" t="s">
        <v>587</v>
      </c>
      <c r="D123" s="569" t="s">
        <v>588</v>
      </c>
      <c r="E123" s="568" t="s">
        <v>10</v>
      </c>
      <c r="F123" s="579" t="s">
        <v>21</v>
      </c>
      <c r="G123" s="579" t="s">
        <v>21</v>
      </c>
      <c r="H123" s="579" t="s">
        <v>21</v>
      </c>
      <c r="I123" s="579" t="s">
        <v>21</v>
      </c>
      <c r="J123" s="568" t="s">
        <v>589</v>
      </c>
    </row>
    <row r="124" s="560" customFormat="1" ht="40.5" spans="1:10">
      <c r="A124" s="568"/>
      <c r="B124" s="568">
        <f t="shared" si="11"/>
        <v>119</v>
      </c>
      <c r="C124" s="592" t="s">
        <v>591</v>
      </c>
      <c r="D124" s="593" t="s">
        <v>592</v>
      </c>
      <c r="E124" s="568" t="s">
        <v>10</v>
      </c>
      <c r="F124" s="579" t="s">
        <v>21</v>
      </c>
      <c r="G124" s="579">
        <v>2021</v>
      </c>
      <c r="H124" s="579">
        <v>2023</v>
      </c>
      <c r="I124" s="579" t="s">
        <v>21</v>
      </c>
      <c r="J124" s="568" t="s">
        <v>59</v>
      </c>
    </row>
    <row r="125" s="560" customFormat="1" ht="27" spans="1:10">
      <c r="A125" s="568"/>
      <c r="B125" s="568">
        <f t="shared" si="11"/>
        <v>120</v>
      </c>
      <c r="C125" s="568" t="s">
        <v>593</v>
      </c>
      <c r="D125" s="569" t="s">
        <v>594</v>
      </c>
      <c r="E125" s="568" t="s">
        <v>10</v>
      </c>
      <c r="F125" s="579" t="s">
        <v>21</v>
      </c>
      <c r="G125" s="579" t="s">
        <v>21</v>
      </c>
      <c r="H125" s="579" t="s">
        <v>21</v>
      </c>
      <c r="I125" s="568" t="s">
        <v>595</v>
      </c>
      <c r="J125" s="568" t="s">
        <v>47</v>
      </c>
    </row>
    <row r="126" s="560" customFormat="1" ht="27" spans="1:10">
      <c r="A126" s="568"/>
      <c r="B126" s="568">
        <f t="shared" si="11"/>
        <v>121</v>
      </c>
      <c r="C126" s="568" t="s">
        <v>1445</v>
      </c>
      <c r="D126" s="569" t="s">
        <v>1446</v>
      </c>
      <c r="E126" s="568" t="s">
        <v>85</v>
      </c>
      <c r="F126" s="579">
        <v>700</v>
      </c>
      <c r="G126" s="579">
        <v>2020</v>
      </c>
      <c r="H126" s="579">
        <v>2021</v>
      </c>
      <c r="I126" s="568" t="s">
        <v>311</v>
      </c>
      <c r="J126" s="568" t="s">
        <v>59</v>
      </c>
    </row>
    <row r="127" s="560" customFormat="1" ht="27" spans="1:10">
      <c r="A127" s="568"/>
      <c r="B127" s="568">
        <f t="shared" si="11"/>
        <v>122</v>
      </c>
      <c r="C127" s="568" t="s">
        <v>1452</v>
      </c>
      <c r="D127" s="569" t="s">
        <v>1453</v>
      </c>
      <c r="E127" s="568" t="s">
        <v>11</v>
      </c>
      <c r="F127" s="579" t="s">
        <v>21</v>
      </c>
      <c r="G127" s="579">
        <v>2021</v>
      </c>
      <c r="H127" s="579">
        <v>2023</v>
      </c>
      <c r="I127" s="568" t="s">
        <v>595</v>
      </c>
      <c r="J127" s="568" t="s">
        <v>47</v>
      </c>
    </row>
    <row r="128" s="560" customFormat="1" ht="67.5" spans="1:10">
      <c r="A128" s="568"/>
      <c r="B128" s="568">
        <f t="shared" si="11"/>
        <v>123</v>
      </c>
      <c r="C128" s="568" t="s">
        <v>1456</v>
      </c>
      <c r="D128" s="569" t="s">
        <v>1457</v>
      </c>
      <c r="E128" s="568" t="s">
        <v>10</v>
      </c>
      <c r="F128" s="579">
        <v>98</v>
      </c>
      <c r="G128" s="579">
        <v>2021</v>
      </c>
      <c r="H128" s="579">
        <v>2021</v>
      </c>
      <c r="I128" s="568" t="s">
        <v>219</v>
      </c>
      <c r="J128" s="568" t="s">
        <v>110</v>
      </c>
    </row>
    <row r="129" s="560" customFormat="1" ht="40.5" spans="1:10">
      <c r="A129" s="568"/>
      <c r="B129" s="568">
        <f t="shared" ref="B129:B138" si="12">ROW()-5</f>
        <v>124</v>
      </c>
      <c r="C129" s="568" t="s">
        <v>1462</v>
      </c>
      <c r="D129" s="569" t="s">
        <v>1463</v>
      </c>
      <c r="E129" s="568" t="s">
        <v>10</v>
      </c>
      <c r="F129" s="579">
        <v>600</v>
      </c>
      <c r="G129" s="579">
        <v>2020</v>
      </c>
      <c r="H129" s="579">
        <v>2021</v>
      </c>
      <c r="I129" s="568" t="s">
        <v>219</v>
      </c>
      <c r="J129" s="568" t="s">
        <v>110</v>
      </c>
    </row>
    <row r="130" s="560" customFormat="1" ht="40.5" spans="1:10">
      <c r="A130" s="568"/>
      <c r="B130" s="568">
        <f t="shared" si="12"/>
        <v>125</v>
      </c>
      <c r="C130" s="568" t="s">
        <v>1464</v>
      </c>
      <c r="D130" s="569" t="s">
        <v>1465</v>
      </c>
      <c r="E130" s="568" t="s">
        <v>10</v>
      </c>
      <c r="F130" s="579">
        <v>300</v>
      </c>
      <c r="G130" s="579">
        <v>2021</v>
      </c>
      <c r="H130" s="579">
        <v>2021</v>
      </c>
      <c r="I130" s="568" t="s">
        <v>520</v>
      </c>
      <c r="J130" s="568" t="s">
        <v>47</v>
      </c>
    </row>
    <row r="131" s="560" customFormat="1" ht="40.5" spans="1:10">
      <c r="A131" s="568"/>
      <c r="B131" s="568">
        <f t="shared" si="12"/>
        <v>126</v>
      </c>
      <c r="C131" s="568" t="s">
        <v>1466</v>
      </c>
      <c r="D131" s="569" t="s">
        <v>1467</v>
      </c>
      <c r="E131" s="568" t="s">
        <v>10</v>
      </c>
      <c r="F131" s="579">
        <v>700</v>
      </c>
      <c r="G131" s="579">
        <v>2021</v>
      </c>
      <c r="H131" s="579">
        <v>2021</v>
      </c>
      <c r="I131" s="568" t="s">
        <v>520</v>
      </c>
      <c r="J131" s="568" t="s">
        <v>47</v>
      </c>
    </row>
    <row r="132" s="560" customFormat="1" ht="27" spans="1:10">
      <c r="A132" s="568"/>
      <c r="B132" s="568">
        <f t="shared" si="12"/>
        <v>127</v>
      </c>
      <c r="C132" s="568" t="s">
        <v>1468</v>
      </c>
      <c r="D132" s="569" t="s">
        <v>1469</v>
      </c>
      <c r="E132" s="568" t="s">
        <v>10</v>
      </c>
      <c r="F132" s="579">
        <v>300</v>
      </c>
      <c r="G132" s="579">
        <v>2021</v>
      </c>
      <c r="H132" s="579">
        <v>2021</v>
      </c>
      <c r="I132" s="568" t="s">
        <v>520</v>
      </c>
      <c r="J132" s="568" t="s">
        <v>47</v>
      </c>
    </row>
    <row r="133" s="560" customFormat="1" ht="40.5" spans="1:10">
      <c r="A133" s="568"/>
      <c r="B133" s="568">
        <f t="shared" si="12"/>
        <v>128</v>
      </c>
      <c r="C133" s="568" t="s">
        <v>1470</v>
      </c>
      <c r="D133" s="569" t="s">
        <v>1471</v>
      </c>
      <c r="E133" s="568" t="s">
        <v>10</v>
      </c>
      <c r="F133" s="579">
        <v>325</v>
      </c>
      <c r="G133" s="579">
        <v>2021</v>
      </c>
      <c r="H133" s="579">
        <v>2021</v>
      </c>
      <c r="I133" s="568" t="s">
        <v>520</v>
      </c>
      <c r="J133" s="568" t="s">
        <v>47</v>
      </c>
    </row>
    <row r="134" s="560" customFormat="1" ht="27" spans="1:10">
      <c r="A134" s="568"/>
      <c r="B134" s="568">
        <f t="shared" si="12"/>
        <v>129</v>
      </c>
      <c r="C134" s="568" t="s">
        <v>1477</v>
      </c>
      <c r="D134" s="569" t="s">
        <v>1478</v>
      </c>
      <c r="E134" s="568" t="s">
        <v>10</v>
      </c>
      <c r="F134" s="579">
        <v>350</v>
      </c>
      <c r="G134" s="579">
        <v>2021</v>
      </c>
      <c r="H134" s="579">
        <v>2021</v>
      </c>
      <c r="I134" s="568" t="s">
        <v>520</v>
      </c>
      <c r="J134" s="568" t="s">
        <v>59</v>
      </c>
    </row>
    <row r="135" s="560" customFormat="1" ht="27" spans="1:10">
      <c r="A135" s="568"/>
      <c r="B135" s="568">
        <f t="shared" si="12"/>
        <v>130</v>
      </c>
      <c r="C135" s="568" t="s">
        <v>1498</v>
      </c>
      <c r="D135" s="569" t="s">
        <v>1499</v>
      </c>
      <c r="E135" s="568" t="s">
        <v>85</v>
      </c>
      <c r="F135" s="579">
        <v>800</v>
      </c>
      <c r="G135" s="579">
        <v>2020</v>
      </c>
      <c r="H135" s="579">
        <v>2021</v>
      </c>
      <c r="I135" s="568" t="s">
        <v>219</v>
      </c>
      <c r="J135" s="568" t="s">
        <v>110</v>
      </c>
    </row>
    <row r="136" s="560" customFormat="1" ht="27" spans="1:10">
      <c r="A136" s="568"/>
      <c r="B136" s="568">
        <f t="shared" si="12"/>
        <v>131</v>
      </c>
      <c r="C136" s="568" t="s">
        <v>1500</v>
      </c>
      <c r="D136" s="569" t="s">
        <v>1501</v>
      </c>
      <c r="E136" s="568" t="s">
        <v>11</v>
      </c>
      <c r="F136" s="579" t="s">
        <v>21</v>
      </c>
      <c r="G136" s="579" t="s">
        <v>21</v>
      </c>
      <c r="H136" s="579" t="s">
        <v>21</v>
      </c>
      <c r="I136" s="568" t="s">
        <v>595</v>
      </c>
      <c r="J136" s="568" t="s">
        <v>47</v>
      </c>
    </row>
    <row r="137" s="560" customFormat="1" ht="27" spans="1:10">
      <c r="A137" s="568"/>
      <c r="B137" s="568">
        <f t="shared" si="12"/>
        <v>132</v>
      </c>
      <c r="C137" s="592" t="s">
        <v>597</v>
      </c>
      <c r="D137" s="593" t="s">
        <v>598</v>
      </c>
      <c r="E137" s="568" t="s">
        <v>10</v>
      </c>
      <c r="F137" s="579" t="s">
        <v>21</v>
      </c>
      <c r="G137" s="579" t="s">
        <v>21</v>
      </c>
      <c r="H137" s="579" t="s">
        <v>21</v>
      </c>
      <c r="I137" s="568" t="s">
        <v>520</v>
      </c>
      <c r="J137" s="568" t="s">
        <v>589</v>
      </c>
    </row>
    <row r="138" s="560" customFormat="1" ht="27" spans="1:10">
      <c r="A138" s="568"/>
      <c r="B138" s="568">
        <f t="shared" si="12"/>
        <v>133</v>
      </c>
      <c r="C138" s="592" t="s">
        <v>599</v>
      </c>
      <c r="D138" s="569" t="s">
        <v>600</v>
      </c>
      <c r="E138" s="568" t="s">
        <v>10</v>
      </c>
      <c r="F138" s="579" t="s">
        <v>21</v>
      </c>
      <c r="G138" s="579" t="s">
        <v>21</v>
      </c>
      <c r="H138" s="579" t="s">
        <v>21</v>
      </c>
      <c r="I138" s="568" t="s">
        <v>520</v>
      </c>
      <c r="J138" s="568" t="s">
        <v>59</v>
      </c>
    </row>
    <row r="139" s="560" customFormat="1" ht="40.5" spans="1:10">
      <c r="A139" s="568" t="s">
        <v>1502</v>
      </c>
      <c r="B139" s="568">
        <f t="shared" ref="B139:B144" si="13">ROW()-5</f>
        <v>134</v>
      </c>
      <c r="C139" s="592" t="s">
        <v>583</v>
      </c>
      <c r="D139" s="593" t="s">
        <v>584</v>
      </c>
      <c r="E139" s="568" t="s">
        <v>85</v>
      </c>
      <c r="F139" s="579">
        <v>10000</v>
      </c>
      <c r="G139" s="579">
        <v>2020</v>
      </c>
      <c r="H139" s="579">
        <v>2021</v>
      </c>
      <c r="I139" s="568" t="s">
        <v>219</v>
      </c>
      <c r="J139" s="568" t="s">
        <v>110</v>
      </c>
    </row>
    <row r="140" s="560" customFormat="1" ht="54" spans="1:10">
      <c r="A140" s="568"/>
      <c r="B140" s="568">
        <f t="shared" si="13"/>
        <v>135</v>
      </c>
      <c r="C140" s="592" t="s">
        <v>1503</v>
      </c>
      <c r="D140" s="593" t="s">
        <v>1504</v>
      </c>
      <c r="E140" s="568" t="s">
        <v>10</v>
      </c>
      <c r="F140" s="579">
        <v>399</v>
      </c>
      <c r="G140" s="579">
        <v>2021</v>
      </c>
      <c r="H140" s="579">
        <v>2021</v>
      </c>
      <c r="I140" s="568" t="s">
        <v>546</v>
      </c>
      <c r="J140" s="568" t="s">
        <v>121</v>
      </c>
    </row>
    <row r="141" s="560" customFormat="1" ht="40.5" spans="1:10">
      <c r="A141" s="568" t="s">
        <v>1507</v>
      </c>
      <c r="B141" s="568">
        <f t="shared" si="13"/>
        <v>136</v>
      </c>
      <c r="C141" s="568" t="s">
        <v>1510</v>
      </c>
      <c r="D141" s="569" t="s">
        <v>1511</v>
      </c>
      <c r="E141" s="568" t="s">
        <v>10</v>
      </c>
      <c r="F141" s="579">
        <v>220000</v>
      </c>
      <c r="G141" s="579">
        <v>2021</v>
      </c>
      <c r="H141" s="579">
        <v>2025</v>
      </c>
      <c r="I141" s="579" t="s">
        <v>21</v>
      </c>
      <c r="J141" s="568" t="s">
        <v>47</v>
      </c>
    </row>
    <row r="142" s="560" customFormat="1" ht="54" spans="1:10">
      <c r="A142" s="568"/>
      <c r="B142" s="568">
        <f t="shared" si="13"/>
        <v>137</v>
      </c>
      <c r="C142" s="568" t="s">
        <v>1513</v>
      </c>
      <c r="D142" s="569" t="s">
        <v>1514</v>
      </c>
      <c r="E142" s="568" t="s">
        <v>11</v>
      </c>
      <c r="F142" s="579" t="s">
        <v>21</v>
      </c>
      <c r="G142" s="579" t="s">
        <v>21</v>
      </c>
      <c r="H142" s="579" t="s">
        <v>21</v>
      </c>
      <c r="I142" s="579" t="s">
        <v>21</v>
      </c>
      <c r="J142" s="568" t="s">
        <v>47</v>
      </c>
    </row>
    <row r="143" s="560" customFormat="1" ht="54" spans="1:10">
      <c r="A143" s="568"/>
      <c r="B143" s="568">
        <f t="shared" si="13"/>
        <v>138</v>
      </c>
      <c r="C143" s="568" t="s">
        <v>1515</v>
      </c>
      <c r="D143" s="569" t="s">
        <v>1516</v>
      </c>
      <c r="E143" s="568" t="s">
        <v>10</v>
      </c>
      <c r="F143" s="579">
        <v>120000</v>
      </c>
      <c r="G143" s="579" t="s">
        <v>21</v>
      </c>
      <c r="H143" s="579" t="s">
        <v>21</v>
      </c>
      <c r="I143" s="568" t="s">
        <v>21</v>
      </c>
      <c r="J143" s="568" t="s">
        <v>609</v>
      </c>
    </row>
    <row r="144" s="560" customFormat="1" ht="40.5" spans="1:10">
      <c r="A144" s="568"/>
      <c r="B144" s="568">
        <f t="shared" si="13"/>
        <v>139</v>
      </c>
      <c r="C144" s="568" t="s">
        <v>1523</v>
      </c>
      <c r="D144" s="573" t="s">
        <v>613</v>
      </c>
      <c r="E144" s="568" t="s">
        <v>11</v>
      </c>
      <c r="F144" s="579" t="s">
        <v>21</v>
      </c>
      <c r="G144" s="579" t="s">
        <v>21</v>
      </c>
      <c r="H144" s="579" t="s">
        <v>21</v>
      </c>
      <c r="I144" s="579" t="s">
        <v>21</v>
      </c>
      <c r="J144" s="568" t="s">
        <v>47</v>
      </c>
    </row>
    <row r="145" s="560" customFormat="1" ht="27" customHeight="1" spans="1:10">
      <c r="A145" s="666" t="str">
        <f>市本级统计汇总表1!A6</f>
        <v>2、城市更新（合计项目50项，总投资528.98亿元；其中新建项目27项，总投资297.48亿元；续建项目8项，总投资89.00亿元；谋划项目15项，总投资142.50亿元。）</v>
      </c>
      <c r="B145" s="667"/>
      <c r="C145" s="667"/>
      <c r="D145" s="667"/>
      <c r="E145" s="667"/>
      <c r="F145" s="667"/>
      <c r="G145" s="667"/>
      <c r="H145" s="667"/>
      <c r="I145" s="667"/>
      <c r="J145" s="668"/>
    </row>
    <row r="146" s="560" customFormat="1" ht="27" spans="1:10">
      <c r="A146" s="568" t="s">
        <v>615</v>
      </c>
      <c r="B146" s="568">
        <v>139</v>
      </c>
      <c r="C146" s="568" t="s">
        <v>616</v>
      </c>
      <c r="D146" s="569" t="s">
        <v>617</v>
      </c>
      <c r="E146" s="568" t="s">
        <v>10</v>
      </c>
      <c r="F146" s="576">
        <v>26814</v>
      </c>
      <c r="G146" s="568">
        <v>2021.1</v>
      </c>
      <c r="H146" s="568">
        <v>2022.12</v>
      </c>
      <c r="I146" s="568" t="s">
        <v>618</v>
      </c>
      <c r="J146" s="568" t="s">
        <v>59</v>
      </c>
    </row>
    <row r="147" s="560" customFormat="1" ht="27" spans="1:10">
      <c r="A147" s="568"/>
      <c r="B147" s="568">
        <v>140</v>
      </c>
      <c r="C147" s="568" t="s">
        <v>620</v>
      </c>
      <c r="D147" s="569" t="s">
        <v>621</v>
      </c>
      <c r="E147" s="568" t="s">
        <v>10</v>
      </c>
      <c r="F147" s="576">
        <v>23765.3</v>
      </c>
      <c r="G147" s="568">
        <v>2021.1</v>
      </c>
      <c r="H147" s="568">
        <v>2022.12</v>
      </c>
      <c r="I147" s="568" t="s">
        <v>622</v>
      </c>
      <c r="J147" s="568" t="s">
        <v>47</v>
      </c>
    </row>
    <row r="148" s="560" customFormat="1" ht="27" spans="1:10">
      <c r="A148" s="568"/>
      <c r="B148" s="568">
        <v>141</v>
      </c>
      <c r="C148" s="568" t="s">
        <v>623</v>
      </c>
      <c r="D148" s="569" t="s">
        <v>624</v>
      </c>
      <c r="E148" s="568" t="s">
        <v>10</v>
      </c>
      <c r="F148" s="576">
        <v>1321</v>
      </c>
      <c r="G148" s="568">
        <v>2021.1</v>
      </c>
      <c r="H148" s="568">
        <v>2022.12</v>
      </c>
      <c r="I148" s="568" t="s">
        <v>219</v>
      </c>
      <c r="J148" s="568" t="s">
        <v>110</v>
      </c>
    </row>
    <row r="149" s="560" customFormat="1" ht="40.5" spans="1:10">
      <c r="A149" s="568"/>
      <c r="B149" s="568">
        <v>142</v>
      </c>
      <c r="C149" s="568" t="s">
        <v>655</v>
      </c>
      <c r="D149" s="569" t="s">
        <v>658</v>
      </c>
      <c r="E149" s="568" t="s">
        <v>10</v>
      </c>
      <c r="F149" s="576">
        <v>20000</v>
      </c>
      <c r="G149" s="568">
        <v>2021</v>
      </c>
      <c r="H149" s="568">
        <v>2025</v>
      </c>
      <c r="I149" s="568" t="s">
        <v>659</v>
      </c>
      <c r="J149" s="568" t="s">
        <v>47</v>
      </c>
    </row>
    <row r="150" s="560" customFormat="1" ht="40.5" spans="1:10">
      <c r="A150" s="568"/>
      <c r="B150" s="568">
        <v>143</v>
      </c>
      <c r="C150" s="568" t="s">
        <v>661</v>
      </c>
      <c r="D150" s="569" t="s">
        <v>662</v>
      </c>
      <c r="E150" s="568" t="s">
        <v>10</v>
      </c>
      <c r="F150" s="576">
        <v>14000</v>
      </c>
      <c r="G150" s="568">
        <v>2021.1</v>
      </c>
      <c r="H150" s="568">
        <v>2025.12</v>
      </c>
      <c r="I150" s="568" t="s">
        <v>663</v>
      </c>
      <c r="J150" s="568" t="s">
        <v>59</v>
      </c>
    </row>
    <row r="151" s="560" customFormat="1" ht="27" spans="1:10">
      <c r="A151" s="568"/>
      <c r="B151" s="568">
        <v>144</v>
      </c>
      <c r="C151" s="568" t="s">
        <v>664</v>
      </c>
      <c r="D151" s="569" t="s">
        <v>665</v>
      </c>
      <c r="E151" s="568" t="s">
        <v>10</v>
      </c>
      <c r="F151" s="576">
        <v>7000</v>
      </c>
      <c r="G151" s="568">
        <v>2021.1</v>
      </c>
      <c r="H151" s="568">
        <v>2025.12</v>
      </c>
      <c r="I151" s="568" t="s">
        <v>663</v>
      </c>
      <c r="J151" s="568" t="s">
        <v>59</v>
      </c>
    </row>
    <row r="152" s="560" customFormat="1" ht="27" spans="1:10">
      <c r="A152" s="568"/>
      <c r="B152" s="568">
        <v>145</v>
      </c>
      <c r="C152" s="568" t="s">
        <v>666</v>
      </c>
      <c r="D152" s="569" t="s">
        <v>667</v>
      </c>
      <c r="E152" s="568" t="s">
        <v>10</v>
      </c>
      <c r="F152" s="576">
        <v>15500</v>
      </c>
      <c r="G152" s="568">
        <v>2021.1</v>
      </c>
      <c r="H152" s="568">
        <v>2025.12</v>
      </c>
      <c r="I152" s="568" t="s">
        <v>663</v>
      </c>
      <c r="J152" s="568" t="s">
        <v>59</v>
      </c>
    </row>
    <row r="153" s="560" customFormat="1" ht="40.5" spans="1:10">
      <c r="A153" s="568"/>
      <c r="B153" s="568">
        <v>146</v>
      </c>
      <c r="C153" s="568" t="s">
        <v>668</v>
      </c>
      <c r="D153" s="569" t="s">
        <v>669</v>
      </c>
      <c r="E153" s="568" t="s">
        <v>10</v>
      </c>
      <c r="F153" s="576">
        <v>10000</v>
      </c>
      <c r="G153" s="568">
        <v>2021</v>
      </c>
      <c r="H153" s="568">
        <v>2025</v>
      </c>
      <c r="I153" s="568" t="s">
        <v>659</v>
      </c>
      <c r="J153" s="568" t="s">
        <v>47</v>
      </c>
    </row>
    <row r="154" s="560" customFormat="1" ht="40.5" spans="1:10">
      <c r="A154" s="568"/>
      <c r="B154" s="568">
        <v>147</v>
      </c>
      <c r="C154" s="568" t="s">
        <v>670</v>
      </c>
      <c r="D154" s="569" t="s">
        <v>671</v>
      </c>
      <c r="E154" s="568" t="s">
        <v>10</v>
      </c>
      <c r="F154" s="576">
        <v>21500</v>
      </c>
      <c r="G154" s="568">
        <v>2022</v>
      </c>
      <c r="H154" s="568">
        <v>2026</v>
      </c>
      <c r="I154" s="568" t="s">
        <v>659</v>
      </c>
      <c r="J154" s="568" t="s">
        <v>677</v>
      </c>
    </row>
    <row r="155" s="560" customFormat="1" ht="40.5" spans="1:10">
      <c r="A155" s="568"/>
      <c r="B155" s="568">
        <v>148</v>
      </c>
      <c r="C155" s="568" t="s">
        <v>672</v>
      </c>
      <c r="D155" s="569" t="s">
        <v>674</v>
      </c>
      <c r="E155" s="568" t="s">
        <v>10</v>
      </c>
      <c r="F155" s="576">
        <v>10000</v>
      </c>
      <c r="G155" s="568">
        <v>2021</v>
      </c>
      <c r="H155" s="568">
        <v>2025</v>
      </c>
      <c r="I155" s="568" t="s">
        <v>659</v>
      </c>
      <c r="J155" s="568" t="s">
        <v>47</v>
      </c>
    </row>
    <row r="156" s="560" customFormat="1" ht="40.5" spans="1:10">
      <c r="A156" s="568"/>
      <c r="B156" s="568">
        <v>149</v>
      </c>
      <c r="C156" s="568" t="s">
        <v>675</v>
      </c>
      <c r="D156" s="569" t="s">
        <v>676</v>
      </c>
      <c r="E156" s="568" t="s">
        <v>10</v>
      </c>
      <c r="F156" s="576">
        <v>30000</v>
      </c>
      <c r="G156" s="568">
        <v>2022</v>
      </c>
      <c r="H156" s="568">
        <v>2026</v>
      </c>
      <c r="I156" s="568" t="s">
        <v>659</v>
      </c>
      <c r="J156" s="568" t="s">
        <v>677</v>
      </c>
    </row>
    <row r="157" s="560" customFormat="1" ht="26.25" customHeight="1" spans="1:10">
      <c r="A157" s="568" t="s">
        <v>678</v>
      </c>
      <c r="B157" s="568">
        <v>150</v>
      </c>
      <c r="C157" s="568" t="s">
        <v>679</v>
      </c>
      <c r="D157" s="569" t="s">
        <v>680</v>
      </c>
      <c r="E157" s="568" t="s">
        <v>10</v>
      </c>
      <c r="F157" s="568">
        <v>100000</v>
      </c>
      <c r="G157" s="568" t="s">
        <v>21</v>
      </c>
      <c r="H157" s="568" t="s">
        <v>21</v>
      </c>
      <c r="I157" s="568" t="s">
        <v>681</v>
      </c>
      <c r="J157" s="568" t="s">
        <v>47</v>
      </c>
    </row>
    <row r="158" s="560" customFormat="1" ht="40.5" spans="1:10">
      <c r="A158" s="568"/>
      <c r="B158" s="568">
        <v>151</v>
      </c>
      <c r="C158" s="568" t="s">
        <v>682</v>
      </c>
      <c r="D158" s="569" t="s">
        <v>1528</v>
      </c>
      <c r="E158" s="568" t="s">
        <v>85</v>
      </c>
      <c r="F158" s="576">
        <v>46950</v>
      </c>
      <c r="G158" s="617" t="s">
        <v>350</v>
      </c>
      <c r="H158" s="579">
        <v>2023.12</v>
      </c>
      <c r="I158" s="568" t="s">
        <v>46</v>
      </c>
      <c r="J158" s="568" t="s">
        <v>47</v>
      </c>
    </row>
    <row r="159" s="560" customFormat="1" ht="27" spans="1:10">
      <c r="A159" s="568"/>
      <c r="B159" s="568">
        <v>152</v>
      </c>
      <c r="C159" s="568" t="s">
        <v>684</v>
      </c>
      <c r="D159" s="569" t="s">
        <v>685</v>
      </c>
      <c r="E159" s="568" t="s">
        <v>10</v>
      </c>
      <c r="F159" s="576">
        <v>100000</v>
      </c>
      <c r="G159" s="579">
        <v>2022.7</v>
      </c>
      <c r="H159" s="568">
        <v>2024.12</v>
      </c>
      <c r="I159" s="568" t="s">
        <v>527</v>
      </c>
      <c r="J159" s="568" t="s">
        <v>687</v>
      </c>
    </row>
    <row r="160" s="560" customFormat="1" ht="27" spans="1:10">
      <c r="A160" s="568"/>
      <c r="B160" s="568">
        <v>153</v>
      </c>
      <c r="C160" s="568" t="s">
        <v>688</v>
      </c>
      <c r="D160" s="569" t="s">
        <v>689</v>
      </c>
      <c r="E160" s="568" t="s">
        <v>11</v>
      </c>
      <c r="F160" s="576" t="s">
        <v>21</v>
      </c>
      <c r="G160" s="579" t="s">
        <v>21</v>
      </c>
      <c r="H160" s="568" t="s">
        <v>21</v>
      </c>
      <c r="I160" s="568" t="s">
        <v>527</v>
      </c>
      <c r="J160" s="568" t="s">
        <v>687</v>
      </c>
    </row>
    <row r="161" s="560" customFormat="1" ht="40.5" spans="1:10">
      <c r="A161" s="568"/>
      <c r="B161" s="568">
        <v>154</v>
      </c>
      <c r="C161" s="568" t="s">
        <v>1531</v>
      </c>
      <c r="D161" s="569" t="s">
        <v>1532</v>
      </c>
      <c r="E161" s="568" t="s">
        <v>85</v>
      </c>
      <c r="F161" s="618">
        <v>100000</v>
      </c>
      <c r="G161" s="568" t="s">
        <v>350</v>
      </c>
      <c r="H161" s="568">
        <v>2022</v>
      </c>
      <c r="I161" s="568" t="s">
        <v>692</v>
      </c>
      <c r="J161" s="568" t="s">
        <v>693</v>
      </c>
    </row>
    <row r="162" s="560" customFormat="1" ht="40.5" spans="1:10">
      <c r="A162" s="568"/>
      <c r="B162" s="568">
        <v>155</v>
      </c>
      <c r="C162" s="568" t="s">
        <v>1533</v>
      </c>
      <c r="D162" s="569" t="s">
        <v>691</v>
      </c>
      <c r="E162" s="568" t="s">
        <v>10</v>
      </c>
      <c r="F162" s="576">
        <v>941600</v>
      </c>
      <c r="G162" s="568">
        <v>2021.9</v>
      </c>
      <c r="H162" s="568" t="s">
        <v>21</v>
      </c>
      <c r="I162" s="568" t="s">
        <v>692</v>
      </c>
      <c r="J162" s="568" t="s">
        <v>693</v>
      </c>
    </row>
    <row r="163" s="560" customFormat="1" ht="40.5" spans="1:10">
      <c r="A163" s="568"/>
      <c r="B163" s="568">
        <v>156</v>
      </c>
      <c r="C163" s="568" t="s">
        <v>694</v>
      </c>
      <c r="D163" s="569" t="s">
        <v>695</v>
      </c>
      <c r="E163" s="568" t="s">
        <v>10</v>
      </c>
      <c r="F163" s="576">
        <v>100000</v>
      </c>
      <c r="G163" s="568">
        <v>2021.6</v>
      </c>
      <c r="H163" s="568">
        <v>2023.12</v>
      </c>
      <c r="I163" s="568" t="s">
        <v>133</v>
      </c>
      <c r="J163" s="568" t="s">
        <v>47</v>
      </c>
    </row>
    <row r="164" s="560" customFormat="1" ht="27" spans="1:10">
      <c r="A164" s="568"/>
      <c r="B164" s="568">
        <v>157</v>
      </c>
      <c r="C164" s="568" t="s">
        <v>696</v>
      </c>
      <c r="D164" s="569" t="s">
        <v>697</v>
      </c>
      <c r="E164" s="568" t="s">
        <v>10</v>
      </c>
      <c r="F164" s="576">
        <v>100000</v>
      </c>
      <c r="G164" s="568" t="s">
        <v>21</v>
      </c>
      <c r="H164" s="568" t="s">
        <v>21</v>
      </c>
      <c r="I164" s="568" t="s">
        <v>311</v>
      </c>
      <c r="J164" s="568" t="s">
        <v>59</v>
      </c>
    </row>
    <row r="165" s="560" customFormat="1" ht="40.5" spans="1:10">
      <c r="A165" s="568"/>
      <c r="B165" s="568">
        <v>158</v>
      </c>
      <c r="C165" s="568" t="s">
        <v>698</v>
      </c>
      <c r="D165" s="569" t="s">
        <v>699</v>
      </c>
      <c r="E165" s="568" t="s">
        <v>10</v>
      </c>
      <c r="F165" s="576">
        <v>180000</v>
      </c>
      <c r="G165" s="568" t="s">
        <v>21</v>
      </c>
      <c r="H165" s="568" t="s">
        <v>21</v>
      </c>
      <c r="I165" s="568" t="s">
        <v>311</v>
      </c>
      <c r="J165" s="568" t="s">
        <v>59</v>
      </c>
    </row>
    <row r="166" s="560" customFormat="1" ht="40.5" spans="1:10">
      <c r="A166" s="568"/>
      <c r="B166" s="568">
        <v>159</v>
      </c>
      <c r="C166" s="568" t="s">
        <v>700</v>
      </c>
      <c r="D166" s="569" t="s">
        <v>701</v>
      </c>
      <c r="E166" s="568" t="s">
        <v>10</v>
      </c>
      <c r="F166" s="568" t="s">
        <v>21</v>
      </c>
      <c r="G166" s="568" t="s">
        <v>21</v>
      </c>
      <c r="H166" s="568" t="s">
        <v>21</v>
      </c>
      <c r="I166" s="624" t="s">
        <v>353</v>
      </c>
      <c r="J166" s="568" t="s">
        <v>47</v>
      </c>
    </row>
    <row r="167" s="560" customFormat="1" ht="27" spans="1:10">
      <c r="A167" s="568"/>
      <c r="B167" s="568">
        <v>160</v>
      </c>
      <c r="C167" s="568" t="s">
        <v>702</v>
      </c>
      <c r="D167" s="569" t="s">
        <v>703</v>
      </c>
      <c r="E167" s="568" t="s">
        <v>10</v>
      </c>
      <c r="F167" s="575">
        <v>83100</v>
      </c>
      <c r="G167" s="576">
        <v>2021.1</v>
      </c>
      <c r="H167" s="576">
        <v>2025.12</v>
      </c>
      <c r="I167" s="568" t="s">
        <v>704</v>
      </c>
      <c r="J167" s="568" t="s">
        <v>47</v>
      </c>
    </row>
    <row r="168" s="560" customFormat="1" ht="54" spans="1:10">
      <c r="A168" s="568"/>
      <c r="B168" s="568">
        <v>161</v>
      </c>
      <c r="C168" s="568" t="s">
        <v>705</v>
      </c>
      <c r="D168" s="569" t="s">
        <v>706</v>
      </c>
      <c r="E168" s="568" t="s">
        <v>10</v>
      </c>
      <c r="F168" s="568" t="s">
        <v>21</v>
      </c>
      <c r="G168" s="568" t="s">
        <v>21</v>
      </c>
      <c r="H168" s="568" t="s">
        <v>21</v>
      </c>
      <c r="I168" s="624" t="s">
        <v>353</v>
      </c>
      <c r="J168" s="568" t="s">
        <v>47</v>
      </c>
    </row>
    <row r="169" s="560" customFormat="1" ht="40.5" spans="1:10">
      <c r="A169" s="568"/>
      <c r="B169" s="568">
        <v>162</v>
      </c>
      <c r="C169" s="568" t="s">
        <v>707</v>
      </c>
      <c r="D169" s="569" t="s">
        <v>708</v>
      </c>
      <c r="E169" s="568" t="s">
        <v>10</v>
      </c>
      <c r="F169" s="620">
        <v>733800</v>
      </c>
      <c r="G169" s="596">
        <v>2021.1</v>
      </c>
      <c r="H169" s="579">
        <v>2025.6</v>
      </c>
      <c r="I169" s="624" t="s">
        <v>353</v>
      </c>
      <c r="J169" s="568" t="s">
        <v>47</v>
      </c>
    </row>
    <row r="170" s="560" customFormat="1" ht="54" spans="1:10">
      <c r="A170" s="568"/>
      <c r="B170" s="568">
        <v>163</v>
      </c>
      <c r="C170" s="568" t="s">
        <v>709</v>
      </c>
      <c r="D170" s="569" t="s">
        <v>710</v>
      </c>
      <c r="E170" s="568" t="s">
        <v>85</v>
      </c>
      <c r="F170" s="568">
        <v>56500</v>
      </c>
      <c r="G170" s="576">
        <v>2020.9</v>
      </c>
      <c r="H170" s="576">
        <v>2025.12</v>
      </c>
      <c r="I170" s="568" t="s">
        <v>711</v>
      </c>
      <c r="J170" s="568" t="s">
        <v>59</v>
      </c>
    </row>
    <row r="171" s="560" customFormat="1" ht="54" spans="1:10">
      <c r="A171" s="568"/>
      <c r="B171" s="568">
        <v>164</v>
      </c>
      <c r="C171" s="568" t="s">
        <v>712</v>
      </c>
      <c r="D171" s="569" t="s">
        <v>713</v>
      </c>
      <c r="E171" s="568" t="s">
        <v>85</v>
      </c>
      <c r="F171" s="568">
        <v>50157</v>
      </c>
      <c r="G171" s="568">
        <v>2021.11</v>
      </c>
      <c r="H171" s="568">
        <v>2024.12</v>
      </c>
      <c r="I171" s="568" t="s">
        <v>527</v>
      </c>
      <c r="J171" s="568" t="s">
        <v>47</v>
      </c>
    </row>
    <row r="172" s="560" customFormat="1" ht="27" spans="1:10">
      <c r="A172" s="568"/>
      <c r="B172" s="568">
        <v>165</v>
      </c>
      <c r="C172" s="568" t="s">
        <v>714</v>
      </c>
      <c r="D172" s="569" t="s">
        <v>715</v>
      </c>
      <c r="E172" s="568" t="s">
        <v>10</v>
      </c>
      <c r="F172" s="568">
        <v>38100</v>
      </c>
      <c r="G172" s="621" t="s">
        <v>21</v>
      </c>
      <c r="H172" s="568" t="s">
        <v>21</v>
      </c>
      <c r="I172" s="568" t="s">
        <v>527</v>
      </c>
      <c r="J172" s="568" t="s">
        <v>47</v>
      </c>
    </row>
    <row r="173" s="560" customFormat="1" ht="29.1" customHeight="1" spans="1:10">
      <c r="A173" s="568"/>
      <c r="B173" s="568">
        <v>166</v>
      </c>
      <c r="C173" s="568" t="s">
        <v>716</v>
      </c>
      <c r="D173" s="569" t="s">
        <v>717</v>
      </c>
      <c r="E173" s="568" t="s">
        <v>85</v>
      </c>
      <c r="F173" s="575">
        <v>132434</v>
      </c>
      <c r="G173" s="576">
        <v>2018.11</v>
      </c>
      <c r="H173" s="596">
        <v>2024.12</v>
      </c>
      <c r="I173" s="568" t="s">
        <v>718</v>
      </c>
      <c r="J173" s="568" t="s">
        <v>59</v>
      </c>
    </row>
    <row r="174" s="560" customFormat="1" ht="40.5" spans="1:10">
      <c r="A174" s="568"/>
      <c r="B174" s="568">
        <v>167</v>
      </c>
      <c r="C174" s="568" t="s">
        <v>719</v>
      </c>
      <c r="D174" s="569" t="s">
        <v>720</v>
      </c>
      <c r="E174" s="568" t="s">
        <v>10</v>
      </c>
      <c r="F174" s="568" t="s">
        <v>21</v>
      </c>
      <c r="G174" s="568" t="s">
        <v>21</v>
      </c>
      <c r="H174" s="568" t="s">
        <v>21</v>
      </c>
      <c r="I174" s="624" t="s">
        <v>353</v>
      </c>
      <c r="J174" s="568" t="s">
        <v>47</v>
      </c>
    </row>
    <row r="175" s="560" customFormat="1" ht="40.5" spans="1:10">
      <c r="A175" s="568"/>
      <c r="B175" s="568">
        <v>168</v>
      </c>
      <c r="C175" s="568" t="s">
        <v>724</v>
      </c>
      <c r="D175" s="569" t="s">
        <v>725</v>
      </c>
      <c r="E175" s="568" t="s">
        <v>11</v>
      </c>
      <c r="F175" s="575">
        <v>25000</v>
      </c>
      <c r="G175" s="568" t="s">
        <v>21</v>
      </c>
      <c r="H175" s="568" t="s">
        <v>21</v>
      </c>
      <c r="I175" s="568" t="s">
        <v>21</v>
      </c>
      <c r="J175" s="568" t="s">
        <v>47</v>
      </c>
    </row>
    <row r="176" s="560" customFormat="1" ht="40.5" spans="1:10">
      <c r="A176" s="568"/>
      <c r="B176" s="568">
        <v>169</v>
      </c>
      <c r="C176" s="568" t="s">
        <v>726</v>
      </c>
      <c r="D176" s="569" t="s">
        <v>727</v>
      </c>
      <c r="E176" s="568" t="s">
        <v>11</v>
      </c>
      <c r="F176" s="575">
        <v>100000</v>
      </c>
      <c r="G176" s="568" t="s">
        <v>21</v>
      </c>
      <c r="H176" s="568" t="s">
        <v>21</v>
      </c>
      <c r="I176" s="568" t="s">
        <v>21</v>
      </c>
      <c r="J176" s="568" t="s">
        <v>47</v>
      </c>
    </row>
    <row r="177" s="560" customFormat="1" ht="67.5" spans="1:10">
      <c r="A177" s="568"/>
      <c r="B177" s="568">
        <v>170</v>
      </c>
      <c r="C177" s="568" t="s">
        <v>728</v>
      </c>
      <c r="D177" s="569" t="s">
        <v>729</v>
      </c>
      <c r="E177" s="568" t="s">
        <v>11</v>
      </c>
      <c r="F177" s="575">
        <v>300000</v>
      </c>
      <c r="G177" s="568" t="s">
        <v>21</v>
      </c>
      <c r="H177" s="568" t="s">
        <v>21</v>
      </c>
      <c r="I177" s="568" t="s">
        <v>21</v>
      </c>
      <c r="J177" s="568" t="s">
        <v>47</v>
      </c>
    </row>
    <row r="178" s="560" customFormat="1" ht="54" spans="1:10">
      <c r="A178" s="568"/>
      <c r="B178" s="568">
        <v>171</v>
      </c>
      <c r="C178" s="568" t="s">
        <v>730</v>
      </c>
      <c r="D178" s="569" t="s">
        <v>731</v>
      </c>
      <c r="E178" s="568" t="s">
        <v>11</v>
      </c>
      <c r="F178" s="575">
        <v>300000</v>
      </c>
      <c r="G178" s="568" t="s">
        <v>21</v>
      </c>
      <c r="H178" s="568" t="s">
        <v>21</v>
      </c>
      <c r="I178" s="568" t="s">
        <v>21</v>
      </c>
      <c r="J178" s="568" t="s">
        <v>47</v>
      </c>
    </row>
    <row r="179" s="560" customFormat="1" ht="54" spans="1:10">
      <c r="A179" s="568"/>
      <c r="B179" s="568">
        <v>172</v>
      </c>
      <c r="C179" s="568" t="s">
        <v>732</v>
      </c>
      <c r="D179" s="569" t="s">
        <v>733</v>
      </c>
      <c r="E179" s="568" t="s">
        <v>11</v>
      </c>
      <c r="F179" s="575">
        <v>700000</v>
      </c>
      <c r="G179" s="568" t="s">
        <v>21</v>
      </c>
      <c r="H179" s="568" t="s">
        <v>21</v>
      </c>
      <c r="I179" s="568" t="s">
        <v>21</v>
      </c>
      <c r="J179" s="568" t="s">
        <v>47</v>
      </c>
    </row>
    <row r="180" s="560" customFormat="1" ht="34.5" customHeight="1" spans="1:10">
      <c r="A180" s="568"/>
      <c r="B180" s="568">
        <v>173</v>
      </c>
      <c r="C180" s="568" t="s">
        <v>734</v>
      </c>
      <c r="D180" s="569" t="s">
        <v>735</v>
      </c>
      <c r="E180" s="568" t="s">
        <v>11</v>
      </c>
      <c r="F180" s="576" t="s">
        <v>21</v>
      </c>
      <c r="G180" s="568">
        <v>2021</v>
      </c>
      <c r="H180" s="568">
        <v>2023</v>
      </c>
      <c r="I180" s="570" t="s">
        <v>619</v>
      </c>
      <c r="J180" s="568" t="s">
        <v>47</v>
      </c>
    </row>
    <row r="181" s="560" customFormat="1" ht="34.5" customHeight="1" spans="1:10">
      <c r="A181" s="568"/>
      <c r="B181" s="568">
        <v>174</v>
      </c>
      <c r="C181" s="568" t="s">
        <v>739</v>
      </c>
      <c r="D181" s="569" t="s">
        <v>740</v>
      </c>
      <c r="E181" s="568" t="s">
        <v>11</v>
      </c>
      <c r="F181" s="576" t="s">
        <v>21</v>
      </c>
      <c r="G181" s="568">
        <v>2021</v>
      </c>
      <c r="H181" s="568">
        <v>2023</v>
      </c>
      <c r="I181" s="570" t="s">
        <v>619</v>
      </c>
      <c r="J181" s="568" t="s">
        <v>47</v>
      </c>
    </row>
    <row r="182" s="560" customFormat="1" ht="34.5" customHeight="1" spans="1:10">
      <c r="A182" s="568"/>
      <c r="B182" s="568">
        <v>175</v>
      </c>
      <c r="C182" s="568" t="s">
        <v>741</v>
      </c>
      <c r="D182" s="569" t="s">
        <v>742</v>
      </c>
      <c r="E182" s="568" t="s">
        <v>11</v>
      </c>
      <c r="F182" s="576" t="s">
        <v>21</v>
      </c>
      <c r="G182" s="568">
        <v>2021</v>
      </c>
      <c r="H182" s="568">
        <v>2023</v>
      </c>
      <c r="I182" s="570" t="s">
        <v>619</v>
      </c>
      <c r="J182" s="568" t="s">
        <v>47</v>
      </c>
    </row>
    <row r="183" s="560" customFormat="1" ht="34.5" customHeight="1" spans="1:10">
      <c r="A183" s="568"/>
      <c r="B183" s="568">
        <v>176</v>
      </c>
      <c r="C183" s="568" t="s">
        <v>743</v>
      </c>
      <c r="D183" s="569" t="s">
        <v>744</v>
      </c>
      <c r="E183" s="568" t="s">
        <v>11</v>
      </c>
      <c r="F183" s="576" t="s">
        <v>21</v>
      </c>
      <c r="G183" s="568">
        <v>2021</v>
      </c>
      <c r="H183" s="568">
        <v>2023</v>
      </c>
      <c r="I183" s="570" t="s">
        <v>619</v>
      </c>
      <c r="J183" s="568" t="s">
        <v>47</v>
      </c>
    </row>
    <row r="184" s="560" customFormat="1" ht="34.5" customHeight="1" spans="1:10">
      <c r="A184" s="568"/>
      <c r="B184" s="568">
        <v>177</v>
      </c>
      <c r="C184" s="568" t="s">
        <v>745</v>
      </c>
      <c r="D184" s="569" t="s">
        <v>746</v>
      </c>
      <c r="E184" s="568" t="s">
        <v>11</v>
      </c>
      <c r="F184" s="576" t="s">
        <v>21</v>
      </c>
      <c r="G184" s="568">
        <v>2021</v>
      </c>
      <c r="H184" s="568">
        <v>2025</v>
      </c>
      <c r="I184" s="570" t="s">
        <v>619</v>
      </c>
      <c r="J184" s="568" t="s">
        <v>47</v>
      </c>
    </row>
    <row r="185" s="560" customFormat="1" ht="30" customHeight="1" spans="1:10">
      <c r="A185" s="568"/>
      <c r="B185" s="568">
        <v>178</v>
      </c>
      <c r="C185" s="568" t="s">
        <v>747</v>
      </c>
      <c r="D185" s="569" t="s">
        <v>748</v>
      </c>
      <c r="E185" s="568" t="s">
        <v>11</v>
      </c>
      <c r="F185" s="576" t="s">
        <v>21</v>
      </c>
      <c r="G185" s="568">
        <v>2021</v>
      </c>
      <c r="H185" s="568">
        <v>2023</v>
      </c>
      <c r="I185" s="568" t="s">
        <v>595</v>
      </c>
      <c r="J185" s="568" t="s">
        <v>47</v>
      </c>
    </row>
    <row r="186" s="560" customFormat="1" ht="27" spans="1:10">
      <c r="A186" s="568"/>
      <c r="B186" s="568">
        <v>179</v>
      </c>
      <c r="C186" s="568" t="s">
        <v>749</v>
      </c>
      <c r="D186" s="569" t="s">
        <v>750</v>
      </c>
      <c r="E186" s="568" t="s">
        <v>11</v>
      </c>
      <c r="F186" s="576" t="s">
        <v>21</v>
      </c>
      <c r="G186" s="568">
        <v>2021</v>
      </c>
      <c r="H186" s="568">
        <v>2023</v>
      </c>
      <c r="I186" s="568" t="s">
        <v>595</v>
      </c>
      <c r="J186" s="568" t="s">
        <v>47</v>
      </c>
    </row>
    <row r="187" s="560" customFormat="1" ht="54" spans="1:10">
      <c r="A187" s="568"/>
      <c r="B187" s="568">
        <v>180</v>
      </c>
      <c r="C187" s="568" t="s">
        <v>751</v>
      </c>
      <c r="D187" s="569" t="s">
        <v>752</v>
      </c>
      <c r="E187" s="568" t="s">
        <v>11</v>
      </c>
      <c r="F187" s="576" t="s">
        <v>21</v>
      </c>
      <c r="G187" s="568">
        <v>2022</v>
      </c>
      <c r="H187" s="568">
        <v>2024</v>
      </c>
      <c r="I187" s="568" t="s">
        <v>753</v>
      </c>
      <c r="J187" s="568" t="s">
        <v>59</v>
      </c>
    </row>
    <row r="188" s="560" customFormat="1" ht="66.95" customHeight="1" spans="1:10">
      <c r="A188" s="568"/>
      <c r="B188" s="568">
        <v>181</v>
      </c>
      <c r="C188" s="568" t="s">
        <v>754</v>
      </c>
      <c r="D188" s="569" t="s">
        <v>755</v>
      </c>
      <c r="E188" s="568" t="s">
        <v>11</v>
      </c>
      <c r="F188" s="576" t="s">
        <v>21</v>
      </c>
      <c r="G188" s="568">
        <v>2022</v>
      </c>
      <c r="H188" s="568">
        <v>2025</v>
      </c>
      <c r="I188" s="568" t="s">
        <v>753</v>
      </c>
      <c r="J188" s="568" t="s">
        <v>59</v>
      </c>
    </row>
    <row r="189" s="560" customFormat="1" ht="54" spans="1:10">
      <c r="A189" s="568"/>
      <c r="B189" s="568">
        <v>182</v>
      </c>
      <c r="C189" s="568" t="s">
        <v>760</v>
      </c>
      <c r="D189" s="569" t="s">
        <v>761</v>
      </c>
      <c r="E189" s="568" t="s">
        <v>10</v>
      </c>
      <c r="F189" s="575">
        <v>250000</v>
      </c>
      <c r="G189" s="568">
        <v>2022.6</v>
      </c>
      <c r="H189" s="568">
        <v>2025.12</v>
      </c>
      <c r="I189" s="568" t="s">
        <v>219</v>
      </c>
      <c r="J189" s="568" t="s">
        <v>110</v>
      </c>
    </row>
    <row r="190" s="560" customFormat="1" ht="54" spans="1:10">
      <c r="A190" s="568"/>
      <c r="B190" s="568">
        <v>183</v>
      </c>
      <c r="C190" s="568" t="s">
        <v>766</v>
      </c>
      <c r="D190" s="569" t="s">
        <v>767</v>
      </c>
      <c r="E190" s="568" t="s">
        <v>10</v>
      </c>
      <c r="F190" s="576">
        <v>135000</v>
      </c>
      <c r="G190" s="568" t="s">
        <v>21</v>
      </c>
      <c r="H190" s="568" t="s">
        <v>21</v>
      </c>
      <c r="I190" s="568" t="s">
        <v>219</v>
      </c>
      <c r="J190" s="568" t="s">
        <v>110</v>
      </c>
    </row>
    <row r="191" s="560" customFormat="1" ht="27" spans="1:10">
      <c r="A191" s="568"/>
      <c r="B191" s="568">
        <v>184</v>
      </c>
      <c r="C191" s="568" t="s">
        <v>768</v>
      </c>
      <c r="D191" s="569" t="s">
        <v>769</v>
      </c>
      <c r="E191" s="568" t="s">
        <v>85</v>
      </c>
      <c r="F191" s="568">
        <v>25000</v>
      </c>
      <c r="G191" s="568">
        <v>2020.7</v>
      </c>
      <c r="H191" s="568">
        <v>2022.3</v>
      </c>
      <c r="I191" s="568" t="s">
        <v>219</v>
      </c>
      <c r="J191" s="568" t="s">
        <v>110</v>
      </c>
    </row>
    <row r="192" s="560" customFormat="1" ht="27" spans="1:10">
      <c r="A192" s="568"/>
      <c r="B192" s="568">
        <v>185</v>
      </c>
      <c r="C192" s="568" t="s">
        <v>772</v>
      </c>
      <c r="D192" s="569" t="s">
        <v>773</v>
      </c>
      <c r="E192" s="568" t="s">
        <v>10</v>
      </c>
      <c r="F192" s="568">
        <v>3300</v>
      </c>
      <c r="G192" s="568">
        <v>2021.5</v>
      </c>
      <c r="H192" s="568">
        <v>2022.5</v>
      </c>
      <c r="I192" s="568" t="s">
        <v>219</v>
      </c>
      <c r="J192" s="568" t="s">
        <v>110</v>
      </c>
    </row>
    <row r="193" s="560" customFormat="1" ht="121.5" spans="1:10">
      <c r="A193" s="568"/>
      <c r="B193" s="568">
        <v>186</v>
      </c>
      <c r="C193" s="568" t="s">
        <v>897</v>
      </c>
      <c r="D193" s="569" t="s">
        <v>898</v>
      </c>
      <c r="E193" s="568" t="s">
        <v>85</v>
      </c>
      <c r="F193" s="568">
        <v>470000</v>
      </c>
      <c r="G193" s="605">
        <v>2021.3</v>
      </c>
      <c r="H193" s="605">
        <v>2025.12</v>
      </c>
      <c r="I193" s="568" t="s">
        <v>901</v>
      </c>
      <c r="J193" s="568" t="s">
        <v>723</v>
      </c>
    </row>
    <row r="194" s="560" customFormat="1" ht="40.5" spans="1:10">
      <c r="A194" s="568"/>
      <c r="B194" s="568">
        <v>187</v>
      </c>
      <c r="C194" s="568" t="s">
        <v>903</v>
      </c>
      <c r="D194" s="569" t="s">
        <v>904</v>
      </c>
      <c r="E194" s="568" t="s">
        <v>10</v>
      </c>
      <c r="F194" s="568">
        <v>30000</v>
      </c>
      <c r="G194" s="568">
        <v>2022.6</v>
      </c>
      <c r="H194" s="568">
        <v>2025.12</v>
      </c>
      <c r="I194" s="568" t="s">
        <v>219</v>
      </c>
      <c r="J194" s="568" t="s">
        <v>110</v>
      </c>
    </row>
    <row r="195" s="560" customFormat="1" ht="81" spans="1:10">
      <c r="A195" s="568"/>
      <c r="B195" s="568">
        <v>188</v>
      </c>
      <c r="C195" s="568" t="s">
        <v>1542</v>
      </c>
      <c r="D195" s="569" t="s">
        <v>1543</v>
      </c>
      <c r="E195" s="631" t="s">
        <v>85</v>
      </c>
      <c r="F195" s="575">
        <v>9000</v>
      </c>
      <c r="G195" s="568" t="s">
        <v>350</v>
      </c>
      <c r="H195" s="568">
        <v>2021</v>
      </c>
      <c r="I195" s="568" t="s">
        <v>1544</v>
      </c>
      <c r="J195" s="568" t="s">
        <v>47</v>
      </c>
    </row>
    <row r="196" s="560" customFormat="1" spans="1:10">
      <c r="A196" s="566" t="str">
        <f>市本级统计汇总表1!A7</f>
        <v>3、美丽集镇（合计项目2项，总投资0.32亿元；其中新建项目2项，总投资0.32亿元。）</v>
      </c>
      <c r="B196" s="566"/>
      <c r="C196" s="566"/>
      <c r="D196" s="566"/>
      <c r="E196" s="566"/>
      <c r="F196" s="566"/>
      <c r="G196" s="566"/>
      <c r="H196" s="566"/>
      <c r="I196" s="566"/>
      <c r="J196" s="566"/>
    </row>
    <row r="197" s="560" customFormat="1" ht="54" spans="1:10">
      <c r="A197" s="568" t="s">
        <v>1548</v>
      </c>
      <c r="B197" s="568">
        <v>189</v>
      </c>
      <c r="C197" s="568" t="s">
        <v>1549</v>
      </c>
      <c r="D197" s="569" t="s">
        <v>1550</v>
      </c>
      <c r="E197" s="568" t="s">
        <v>10</v>
      </c>
      <c r="F197" s="620">
        <v>2184</v>
      </c>
      <c r="G197" s="568">
        <v>2021</v>
      </c>
      <c r="H197" s="605">
        <v>2023</v>
      </c>
      <c r="I197" s="568" t="s">
        <v>137</v>
      </c>
      <c r="J197" s="568" t="s">
        <v>1313</v>
      </c>
    </row>
    <row r="198" s="560" customFormat="1" ht="81" spans="1:10">
      <c r="A198" s="568"/>
      <c r="B198" s="568">
        <v>190</v>
      </c>
      <c r="C198" s="568" t="s">
        <v>1551</v>
      </c>
      <c r="D198" s="569" t="s">
        <v>1552</v>
      </c>
      <c r="E198" s="568" t="s">
        <v>10</v>
      </c>
      <c r="F198" s="620">
        <v>980</v>
      </c>
      <c r="G198" s="568">
        <v>2021</v>
      </c>
      <c r="H198" s="605">
        <v>2021</v>
      </c>
      <c r="I198" s="568" t="s">
        <v>219</v>
      </c>
      <c r="J198" s="570" t="s">
        <v>110</v>
      </c>
    </row>
    <row r="199" s="560" customFormat="1" ht="27" customHeight="1" spans="1:10">
      <c r="A199" s="566" t="str">
        <f>市本级统计汇总表1!A8</f>
        <v>4、污水（合计项目14项，总投资82.05亿元；其中新建项目7项，总投资10.64亿元；续建项目5项，总投资4.41亿元；谋划项目2项，总投资67亿元。）</v>
      </c>
      <c r="B199" s="566"/>
      <c r="C199" s="566"/>
      <c r="D199" s="566"/>
      <c r="E199" s="566"/>
      <c r="F199" s="566"/>
      <c r="G199" s="566"/>
      <c r="H199" s="566"/>
      <c r="I199" s="566"/>
      <c r="J199" s="566"/>
    </row>
    <row r="200" s="560" customFormat="1" ht="54" spans="1:10">
      <c r="A200" s="568" t="s">
        <v>945</v>
      </c>
      <c r="B200" s="568">
        <v>191</v>
      </c>
      <c r="C200" s="568" t="s">
        <v>946</v>
      </c>
      <c r="D200" s="569" t="s">
        <v>947</v>
      </c>
      <c r="E200" s="570" t="s">
        <v>10</v>
      </c>
      <c r="F200" s="576">
        <v>30000</v>
      </c>
      <c r="G200" s="568">
        <v>2023</v>
      </c>
      <c r="H200" s="568">
        <v>2025</v>
      </c>
      <c r="I200" s="568" t="s">
        <v>933</v>
      </c>
      <c r="J200" s="570" t="s">
        <v>47</v>
      </c>
    </row>
    <row r="201" s="560" customFormat="1" ht="54" spans="1:10">
      <c r="A201" s="568"/>
      <c r="B201" s="568">
        <v>192</v>
      </c>
      <c r="C201" s="568" t="s">
        <v>950</v>
      </c>
      <c r="D201" s="633" t="s">
        <v>951</v>
      </c>
      <c r="E201" s="570" t="s">
        <v>10</v>
      </c>
      <c r="F201" s="634">
        <v>26776</v>
      </c>
      <c r="G201" s="568">
        <v>2021.1</v>
      </c>
      <c r="H201" s="568">
        <v>2022.1</v>
      </c>
      <c r="I201" s="568" t="s">
        <v>1925</v>
      </c>
      <c r="J201" s="570" t="s">
        <v>47</v>
      </c>
    </row>
    <row r="202" s="560" customFormat="1" ht="54" spans="1:10">
      <c r="A202" s="568"/>
      <c r="B202" s="568">
        <v>193</v>
      </c>
      <c r="C202" s="568" t="s">
        <v>953</v>
      </c>
      <c r="D202" s="633" t="s">
        <v>954</v>
      </c>
      <c r="E202" s="570" t="s">
        <v>10</v>
      </c>
      <c r="F202" s="634">
        <v>13196</v>
      </c>
      <c r="G202" s="568">
        <v>2021.1</v>
      </c>
      <c r="H202" s="568">
        <v>2022.1</v>
      </c>
      <c r="I202" s="568" t="s">
        <v>1925</v>
      </c>
      <c r="J202" s="570" t="s">
        <v>47</v>
      </c>
    </row>
    <row r="203" s="560" customFormat="1" ht="55.5" spans="1:10">
      <c r="A203" s="568"/>
      <c r="B203" s="568">
        <v>194</v>
      </c>
      <c r="C203" s="568" t="s">
        <v>1587</v>
      </c>
      <c r="D203" s="569" t="s">
        <v>1588</v>
      </c>
      <c r="E203" s="570" t="s">
        <v>10</v>
      </c>
      <c r="F203" s="568">
        <v>11860.68</v>
      </c>
      <c r="G203" s="568" t="s">
        <v>21</v>
      </c>
      <c r="H203" s="568" t="s">
        <v>21</v>
      </c>
      <c r="I203" s="568" t="s">
        <v>219</v>
      </c>
      <c r="J203" s="570" t="s">
        <v>110</v>
      </c>
    </row>
    <row r="204" s="560" customFormat="1" ht="40.5" spans="1:10">
      <c r="A204" s="568"/>
      <c r="B204" s="568">
        <v>195</v>
      </c>
      <c r="C204" s="568" t="s">
        <v>938</v>
      </c>
      <c r="D204" s="569" t="s">
        <v>939</v>
      </c>
      <c r="E204" s="570" t="s">
        <v>11</v>
      </c>
      <c r="F204" s="576">
        <v>200000</v>
      </c>
      <c r="G204" s="568" t="s">
        <v>21</v>
      </c>
      <c r="H204" s="568" t="s">
        <v>21</v>
      </c>
      <c r="I204" s="568" t="s">
        <v>1616</v>
      </c>
      <c r="J204" s="568" t="s">
        <v>23</v>
      </c>
    </row>
    <row r="205" s="560" customFormat="1" ht="40.5" spans="1:10">
      <c r="A205" s="568" t="s">
        <v>1594</v>
      </c>
      <c r="B205" s="568">
        <v>196</v>
      </c>
      <c r="C205" s="568" t="s">
        <v>1595</v>
      </c>
      <c r="D205" s="569" t="s">
        <v>1596</v>
      </c>
      <c r="E205" s="568" t="s">
        <v>10</v>
      </c>
      <c r="F205" s="620">
        <v>1800</v>
      </c>
      <c r="G205" s="575">
        <v>2021</v>
      </c>
      <c r="H205" s="575">
        <v>2021</v>
      </c>
      <c r="I205" s="579" t="s">
        <v>1597</v>
      </c>
      <c r="J205" s="568" t="s">
        <v>110</v>
      </c>
    </row>
    <row r="206" s="560" customFormat="1" ht="40.5" spans="1:10">
      <c r="A206" s="568"/>
      <c r="B206" s="568">
        <v>197</v>
      </c>
      <c r="C206" s="604" t="s">
        <v>1598</v>
      </c>
      <c r="D206" s="639" t="s">
        <v>1599</v>
      </c>
      <c r="E206" s="604" t="s">
        <v>85</v>
      </c>
      <c r="F206" s="575">
        <v>350</v>
      </c>
      <c r="G206" s="575">
        <v>2020</v>
      </c>
      <c r="H206" s="568">
        <v>2021</v>
      </c>
      <c r="I206" s="579" t="s">
        <v>520</v>
      </c>
      <c r="J206" s="568" t="s">
        <v>47</v>
      </c>
    </row>
    <row r="207" s="560" customFormat="1" ht="27" spans="1:10">
      <c r="A207" s="568"/>
      <c r="B207" s="568">
        <v>198</v>
      </c>
      <c r="C207" s="604" t="s">
        <v>1600</v>
      </c>
      <c r="D207" s="639" t="s">
        <v>1601</v>
      </c>
      <c r="E207" s="604" t="s">
        <v>85</v>
      </c>
      <c r="F207" s="575">
        <v>9971</v>
      </c>
      <c r="G207" s="575">
        <v>2020</v>
      </c>
      <c r="H207" s="568">
        <v>2022</v>
      </c>
      <c r="I207" s="579" t="s">
        <v>1602</v>
      </c>
      <c r="J207" s="568" t="s">
        <v>121</v>
      </c>
    </row>
    <row r="208" s="560" customFormat="1" ht="40.5" spans="1:10">
      <c r="A208" s="568"/>
      <c r="B208" s="568">
        <v>199</v>
      </c>
      <c r="C208" s="568" t="s">
        <v>958</v>
      </c>
      <c r="D208" s="569" t="s">
        <v>959</v>
      </c>
      <c r="E208" s="570" t="s">
        <v>85</v>
      </c>
      <c r="F208" s="576">
        <v>8120.74</v>
      </c>
      <c r="G208" s="604" t="s">
        <v>960</v>
      </c>
      <c r="H208" s="568">
        <v>2021.12</v>
      </c>
      <c r="I208" s="568" t="s">
        <v>961</v>
      </c>
      <c r="J208" s="570" t="s">
        <v>23</v>
      </c>
    </row>
    <row r="209" s="560" customFormat="1" ht="45.95" customHeight="1" spans="1:10">
      <c r="A209" s="568" t="s">
        <v>972</v>
      </c>
      <c r="B209" s="568">
        <v>200</v>
      </c>
      <c r="C209" s="568" t="s">
        <v>976</v>
      </c>
      <c r="D209" s="569" t="s">
        <v>977</v>
      </c>
      <c r="E209" s="570" t="s">
        <v>11</v>
      </c>
      <c r="F209" s="570">
        <v>470000</v>
      </c>
      <c r="G209" s="568" t="s">
        <v>21</v>
      </c>
      <c r="H209" s="568" t="s">
        <v>21</v>
      </c>
      <c r="I209" s="568" t="s">
        <v>1926</v>
      </c>
      <c r="J209" s="568" t="s">
        <v>23</v>
      </c>
    </row>
    <row r="210" s="560" customFormat="1" ht="67.5" spans="1:10">
      <c r="A210" s="568"/>
      <c r="B210" s="568">
        <v>201</v>
      </c>
      <c r="C210" s="568" t="s">
        <v>924</v>
      </c>
      <c r="D210" s="569" t="s">
        <v>1618</v>
      </c>
      <c r="E210" s="568" t="s">
        <v>10</v>
      </c>
      <c r="F210" s="642">
        <v>20000</v>
      </c>
      <c r="G210" s="568">
        <v>2022.6</v>
      </c>
      <c r="H210" s="568">
        <v>2025.6</v>
      </c>
      <c r="I210" s="568" t="s">
        <v>219</v>
      </c>
      <c r="J210" s="570" t="s">
        <v>110</v>
      </c>
    </row>
    <row r="211" s="560" customFormat="1" ht="40.5" spans="1:10">
      <c r="A211" s="568" t="s">
        <v>965</v>
      </c>
      <c r="B211" s="568">
        <v>202</v>
      </c>
      <c r="C211" s="568" t="s">
        <v>966</v>
      </c>
      <c r="D211" s="569" t="s">
        <v>967</v>
      </c>
      <c r="E211" s="570" t="s">
        <v>85</v>
      </c>
      <c r="F211" s="576">
        <v>3660</v>
      </c>
      <c r="G211" s="604" t="s">
        <v>192</v>
      </c>
      <c r="H211" s="568">
        <v>2021.8</v>
      </c>
      <c r="I211" s="643" t="s">
        <v>1622</v>
      </c>
      <c r="J211" s="570" t="s">
        <v>47</v>
      </c>
    </row>
    <row r="212" s="560" customFormat="1" ht="67.5" spans="1:10">
      <c r="A212" s="568"/>
      <c r="B212" s="568">
        <v>203</v>
      </c>
      <c r="C212" s="643" t="s">
        <v>1620</v>
      </c>
      <c r="D212" s="595" t="s">
        <v>1621</v>
      </c>
      <c r="E212" s="570" t="s">
        <v>85</v>
      </c>
      <c r="F212" s="575">
        <v>22000</v>
      </c>
      <c r="G212" s="575">
        <v>2020</v>
      </c>
      <c r="H212" s="643">
        <v>2022</v>
      </c>
      <c r="I212" s="643" t="s">
        <v>1622</v>
      </c>
      <c r="J212" s="568" t="s">
        <v>1623</v>
      </c>
    </row>
    <row r="213" s="560" customFormat="1" ht="54" spans="1:10">
      <c r="A213" s="568" t="s">
        <v>1624</v>
      </c>
      <c r="B213" s="568">
        <v>204</v>
      </c>
      <c r="C213" s="568" t="s">
        <v>1625</v>
      </c>
      <c r="D213" s="569" t="s">
        <v>1626</v>
      </c>
      <c r="E213" s="568" t="s">
        <v>10</v>
      </c>
      <c r="F213" s="568">
        <v>1700</v>
      </c>
      <c r="G213" s="568">
        <v>2021</v>
      </c>
      <c r="H213" s="568">
        <v>2021</v>
      </c>
      <c r="I213" s="568" t="s">
        <v>219</v>
      </c>
      <c r="J213" s="568" t="s">
        <v>110</v>
      </c>
    </row>
    <row r="214" s="560" customFormat="1" spans="1:10">
      <c r="A214" s="566" t="str">
        <f>市本级统计汇总表1!A9</f>
        <v>5、环境卫生（合计项目4项，总投资3.62亿元；其中新建项目2项，总投资2.12亿元；谋划项目2项，总投资1.5亿元。）</v>
      </c>
      <c r="B214" s="566"/>
      <c r="C214" s="566"/>
      <c r="D214" s="566"/>
      <c r="E214" s="566"/>
      <c r="F214" s="566"/>
      <c r="G214" s="566"/>
      <c r="H214" s="566"/>
      <c r="I214" s="566"/>
      <c r="J214" s="566"/>
    </row>
    <row r="215" s="560" customFormat="1" ht="54" customHeight="1" spans="1:10">
      <c r="A215" s="568" t="s">
        <v>979</v>
      </c>
      <c r="B215" s="568">
        <v>205</v>
      </c>
      <c r="C215" s="568" t="s">
        <v>980</v>
      </c>
      <c r="D215" s="569" t="s">
        <v>1656</v>
      </c>
      <c r="E215" s="568" t="s">
        <v>11</v>
      </c>
      <c r="F215" s="579">
        <v>15000</v>
      </c>
      <c r="G215" s="568">
        <v>2023.1</v>
      </c>
      <c r="H215" s="568">
        <v>2030.12</v>
      </c>
      <c r="I215" s="568" t="s">
        <v>219</v>
      </c>
      <c r="J215" s="568" t="s">
        <v>110</v>
      </c>
    </row>
    <row r="216" s="560" customFormat="1" ht="67.5" spans="1:10">
      <c r="A216" s="568"/>
      <c r="B216" s="568">
        <v>206</v>
      </c>
      <c r="C216" s="568" t="s">
        <v>986</v>
      </c>
      <c r="D216" s="569" t="s">
        <v>987</v>
      </c>
      <c r="E216" s="568" t="s">
        <v>10</v>
      </c>
      <c r="F216" s="576">
        <v>16000</v>
      </c>
      <c r="G216" s="568">
        <v>2021.12</v>
      </c>
      <c r="H216" s="568">
        <v>2023.6</v>
      </c>
      <c r="I216" s="568" t="s">
        <v>520</v>
      </c>
      <c r="J216" s="568" t="s">
        <v>59</v>
      </c>
    </row>
    <row r="217" s="560" customFormat="1" ht="67.5" spans="1:10">
      <c r="A217" s="568"/>
      <c r="B217" s="568">
        <v>207</v>
      </c>
      <c r="C217" s="568" t="s">
        <v>989</v>
      </c>
      <c r="D217" s="569" t="s">
        <v>990</v>
      </c>
      <c r="E217" s="568" t="s">
        <v>10</v>
      </c>
      <c r="F217" s="576">
        <v>5187</v>
      </c>
      <c r="G217" s="568">
        <v>2021.1</v>
      </c>
      <c r="H217" s="568">
        <v>2021.12</v>
      </c>
      <c r="I217" s="568" t="s">
        <v>520</v>
      </c>
      <c r="J217" s="568" t="s">
        <v>23</v>
      </c>
    </row>
    <row r="218" s="560" customFormat="1" ht="27" spans="1:10">
      <c r="A218" s="568"/>
      <c r="B218" s="568">
        <v>208</v>
      </c>
      <c r="C218" s="568" t="s">
        <v>1682</v>
      </c>
      <c r="D218" s="569" t="s">
        <v>1683</v>
      </c>
      <c r="E218" s="568" t="s">
        <v>11</v>
      </c>
      <c r="F218" s="568" t="s">
        <v>21</v>
      </c>
      <c r="G218" s="568">
        <v>2021</v>
      </c>
      <c r="H218" s="568">
        <v>2025</v>
      </c>
      <c r="I218" s="568" t="s">
        <v>520</v>
      </c>
      <c r="J218" s="568" t="s">
        <v>23</v>
      </c>
    </row>
    <row r="219" s="560" customFormat="1" spans="1:10">
      <c r="A219" s="566" t="str">
        <f>市本级统计汇总表1!A11</f>
        <v>三、融文（合计项目31项，总投资50.79亿元；其中新建项目23项，总投资47.65亿元；续建项目6项，总投资3.14亿元；谋划项目2项。）</v>
      </c>
      <c r="B219" s="566"/>
      <c r="C219" s="566"/>
      <c r="D219" s="566"/>
      <c r="E219" s="566"/>
      <c r="F219" s="566"/>
      <c r="G219" s="566"/>
      <c r="H219" s="566"/>
      <c r="I219" s="566"/>
      <c r="J219" s="566"/>
    </row>
    <row r="220" s="560" customFormat="1" ht="27" spans="1:10">
      <c r="A220" s="568" t="s">
        <v>1020</v>
      </c>
      <c r="B220" s="568">
        <v>209</v>
      </c>
      <c r="C220" s="568" t="s">
        <v>1021</v>
      </c>
      <c r="D220" s="569" t="s">
        <v>1022</v>
      </c>
      <c r="E220" s="568" t="s">
        <v>11</v>
      </c>
      <c r="F220" s="570" t="s">
        <v>21</v>
      </c>
      <c r="G220" s="570" t="s">
        <v>21</v>
      </c>
      <c r="H220" s="571" t="s">
        <v>21</v>
      </c>
      <c r="I220" s="571" t="s">
        <v>133</v>
      </c>
      <c r="J220" s="568" t="s">
        <v>59</v>
      </c>
    </row>
    <row r="221" s="560" customFormat="1" ht="40.5" spans="1:10">
      <c r="A221" s="568"/>
      <c r="B221" s="568">
        <v>210</v>
      </c>
      <c r="C221" s="568" t="s">
        <v>1023</v>
      </c>
      <c r="D221" s="569" t="s">
        <v>1684</v>
      </c>
      <c r="E221" s="568" t="s">
        <v>10</v>
      </c>
      <c r="F221" s="570" t="s">
        <v>21</v>
      </c>
      <c r="G221" s="570" t="s">
        <v>21</v>
      </c>
      <c r="H221" s="571" t="s">
        <v>21</v>
      </c>
      <c r="I221" s="571" t="s">
        <v>133</v>
      </c>
      <c r="J221" s="568" t="s">
        <v>59</v>
      </c>
    </row>
    <row r="222" s="560" customFormat="1" ht="54" spans="1:10">
      <c r="A222" s="568"/>
      <c r="B222" s="568">
        <v>211</v>
      </c>
      <c r="C222" s="568" t="s">
        <v>1685</v>
      </c>
      <c r="D222" s="569" t="s">
        <v>1686</v>
      </c>
      <c r="E222" s="568" t="s">
        <v>10</v>
      </c>
      <c r="F222" s="568">
        <v>20400</v>
      </c>
      <c r="G222" s="570" t="s">
        <v>21</v>
      </c>
      <c r="H222" s="570" t="s">
        <v>21</v>
      </c>
      <c r="I222" s="571" t="s">
        <v>1687</v>
      </c>
      <c r="J222" s="568" t="s">
        <v>47</v>
      </c>
    </row>
    <row r="223" s="560" customFormat="1" spans="1:10">
      <c r="A223" s="568"/>
      <c r="B223" s="568">
        <v>212</v>
      </c>
      <c r="C223" s="568" t="s">
        <v>1688</v>
      </c>
      <c r="D223" s="569" t="s">
        <v>1689</v>
      </c>
      <c r="E223" s="568" t="s">
        <v>10</v>
      </c>
      <c r="F223" s="570" t="s">
        <v>21</v>
      </c>
      <c r="G223" s="570" t="s">
        <v>21</v>
      </c>
      <c r="H223" s="571" t="s">
        <v>21</v>
      </c>
      <c r="I223" s="571" t="s">
        <v>21</v>
      </c>
      <c r="J223" s="568" t="s">
        <v>59</v>
      </c>
    </row>
    <row r="224" s="560" customFormat="1" ht="40.5" spans="1:10">
      <c r="A224" s="568"/>
      <c r="B224" s="568">
        <v>213</v>
      </c>
      <c r="C224" s="568" t="s">
        <v>1690</v>
      </c>
      <c r="D224" s="569" t="s">
        <v>1691</v>
      </c>
      <c r="E224" s="568" t="s">
        <v>10</v>
      </c>
      <c r="F224" s="568">
        <v>60000</v>
      </c>
      <c r="G224" s="568">
        <v>2021</v>
      </c>
      <c r="H224" s="568">
        <v>2024</v>
      </c>
      <c r="I224" s="568" t="s">
        <v>1692</v>
      </c>
      <c r="J224" s="568" t="s">
        <v>59</v>
      </c>
    </row>
    <row r="225" s="560" customFormat="1" ht="27" spans="1:10">
      <c r="A225" s="568"/>
      <c r="B225" s="568">
        <v>214</v>
      </c>
      <c r="C225" s="568" t="s">
        <v>1693</v>
      </c>
      <c r="D225" s="569" t="s">
        <v>1694</v>
      </c>
      <c r="E225" s="568" t="s">
        <v>85</v>
      </c>
      <c r="F225" s="568">
        <v>2000</v>
      </c>
      <c r="G225" s="568">
        <v>2020</v>
      </c>
      <c r="H225" s="568">
        <v>2021</v>
      </c>
      <c r="I225" s="568" t="s">
        <v>170</v>
      </c>
      <c r="J225" s="568" t="s">
        <v>59</v>
      </c>
    </row>
    <row r="226" s="560" customFormat="1" spans="1:10">
      <c r="A226" s="568"/>
      <c r="B226" s="568">
        <v>215</v>
      </c>
      <c r="C226" s="568" t="s">
        <v>1695</v>
      </c>
      <c r="D226" s="569" t="s">
        <v>1696</v>
      </c>
      <c r="E226" s="568" t="s">
        <v>10</v>
      </c>
      <c r="F226" s="568" t="s">
        <v>21</v>
      </c>
      <c r="G226" s="568">
        <v>2021</v>
      </c>
      <c r="H226" s="568">
        <v>2025</v>
      </c>
      <c r="I226" s="568" t="s">
        <v>170</v>
      </c>
      <c r="J226" s="568" t="s">
        <v>47</v>
      </c>
    </row>
    <row r="227" s="560" customFormat="1" ht="40.5" spans="1:10">
      <c r="A227" s="568"/>
      <c r="B227" s="568">
        <v>216</v>
      </c>
      <c r="C227" s="568" t="s">
        <v>1025</v>
      </c>
      <c r="D227" s="569" t="s">
        <v>1026</v>
      </c>
      <c r="E227" s="568" t="s">
        <v>10</v>
      </c>
      <c r="F227" s="568">
        <v>30000</v>
      </c>
      <c r="G227" s="570" t="s">
        <v>21</v>
      </c>
      <c r="H227" s="570" t="s">
        <v>21</v>
      </c>
      <c r="I227" s="568" t="s">
        <v>21</v>
      </c>
      <c r="J227" s="568" t="s">
        <v>59</v>
      </c>
    </row>
    <row r="228" s="560" customFormat="1" ht="54" spans="1:10">
      <c r="A228" s="568" t="s">
        <v>1027</v>
      </c>
      <c r="B228" s="568">
        <v>217</v>
      </c>
      <c r="C228" s="568" t="s">
        <v>1028</v>
      </c>
      <c r="D228" s="569" t="s">
        <v>1697</v>
      </c>
      <c r="E228" s="568" t="s">
        <v>10</v>
      </c>
      <c r="F228" s="570" t="s">
        <v>21</v>
      </c>
      <c r="G228" s="570" t="s">
        <v>21</v>
      </c>
      <c r="H228" s="570" t="s">
        <v>21</v>
      </c>
      <c r="I228" s="568" t="s">
        <v>21</v>
      </c>
      <c r="J228" s="568" t="s">
        <v>59</v>
      </c>
    </row>
    <row r="229" s="560" customFormat="1" ht="54" spans="1:10">
      <c r="A229" s="568"/>
      <c r="B229" s="568">
        <v>218</v>
      </c>
      <c r="C229" s="568" t="s">
        <v>1030</v>
      </c>
      <c r="D229" s="569" t="s">
        <v>1698</v>
      </c>
      <c r="E229" s="568" t="s">
        <v>10</v>
      </c>
      <c r="F229" s="570" t="s">
        <v>21</v>
      </c>
      <c r="G229" s="570" t="s">
        <v>21</v>
      </c>
      <c r="H229" s="570" t="s">
        <v>21</v>
      </c>
      <c r="I229" s="568" t="s">
        <v>21</v>
      </c>
      <c r="J229" s="568" t="s">
        <v>59</v>
      </c>
    </row>
    <row r="230" s="560" customFormat="1" ht="54" spans="1:10">
      <c r="A230" s="568" t="s">
        <v>1032</v>
      </c>
      <c r="B230" s="568">
        <v>219</v>
      </c>
      <c r="C230" s="568" t="s">
        <v>1699</v>
      </c>
      <c r="D230" s="569" t="s">
        <v>1034</v>
      </c>
      <c r="E230" s="568" t="s">
        <v>10</v>
      </c>
      <c r="F230" s="570" t="s">
        <v>21</v>
      </c>
      <c r="G230" s="570" t="s">
        <v>21</v>
      </c>
      <c r="H230" s="571" t="s">
        <v>21</v>
      </c>
      <c r="I230" s="571" t="s">
        <v>133</v>
      </c>
      <c r="J230" s="568" t="s">
        <v>59</v>
      </c>
    </row>
    <row r="231" s="560" customFormat="1" ht="40.5" spans="1:10">
      <c r="A231" s="568"/>
      <c r="B231" s="568">
        <v>220</v>
      </c>
      <c r="C231" s="568" t="s">
        <v>1039</v>
      </c>
      <c r="D231" s="569" t="s">
        <v>1040</v>
      </c>
      <c r="E231" s="568" t="s">
        <v>10</v>
      </c>
      <c r="F231" s="570" t="s">
        <v>21</v>
      </c>
      <c r="G231" s="570">
        <v>2021</v>
      </c>
      <c r="H231" s="570">
        <v>2025</v>
      </c>
      <c r="I231" s="571" t="s">
        <v>300</v>
      </c>
      <c r="J231" s="568" t="s">
        <v>59</v>
      </c>
    </row>
    <row r="232" s="560" customFormat="1" ht="54" spans="1:10">
      <c r="A232" s="568" t="s">
        <v>1041</v>
      </c>
      <c r="B232" s="568">
        <v>221</v>
      </c>
      <c r="C232" s="568" t="s">
        <v>1042</v>
      </c>
      <c r="D232" s="569" t="s">
        <v>1043</v>
      </c>
      <c r="E232" s="568" t="s">
        <v>10</v>
      </c>
      <c r="F232" s="568">
        <v>10000</v>
      </c>
      <c r="G232" s="568" t="s">
        <v>1044</v>
      </c>
      <c r="H232" s="568">
        <v>2022.12</v>
      </c>
      <c r="I232" s="568" t="s">
        <v>311</v>
      </c>
      <c r="J232" s="568" t="s">
        <v>59</v>
      </c>
    </row>
    <row r="233" s="560" customFormat="1" ht="27" spans="1:10">
      <c r="A233" s="568"/>
      <c r="B233" s="568">
        <v>222</v>
      </c>
      <c r="C233" s="568" t="s">
        <v>1700</v>
      </c>
      <c r="D233" s="569" t="s">
        <v>1701</v>
      </c>
      <c r="E233" s="568" t="s">
        <v>10</v>
      </c>
      <c r="F233" s="570">
        <v>300000</v>
      </c>
      <c r="G233" s="570">
        <v>2021.6</v>
      </c>
      <c r="H233" s="570">
        <v>2025.6</v>
      </c>
      <c r="I233" s="568" t="s">
        <v>1692</v>
      </c>
      <c r="J233" s="568" t="s">
        <v>59</v>
      </c>
    </row>
    <row r="234" s="560" customFormat="1" ht="40.5" spans="1:10">
      <c r="A234" s="568"/>
      <c r="B234" s="568">
        <v>223</v>
      </c>
      <c r="C234" s="568" t="s">
        <v>1702</v>
      </c>
      <c r="D234" s="569" t="s">
        <v>1703</v>
      </c>
      <c r="E234" s="568" t="s">
        <v>10</v>
      </c>
      <c r="F234" s="568">
        <v>18600</v>
      </c>
      <c r="G234" s="568">
        <v>2021</v>
      </c>
      <c r="H234" s="568">
        <v>2023</v>
      </c>
      <c r="I234" s="568" t="s">
        <v>1704</v>
      </c>
      <c r="J234" s="568" t="s">
        <v>59</v>
      </c>
    </row>
    <row r="235" s="560" customFormat="1" ht="27" spans="1:10">
      <c r="A235" s="568"/>
      <c r="B235" s="568">
        <v>224</v>
      </c>
      <c r="C235" s="568" t="s">
        <v>1045</v>
      </c>
      <c r="D235" s="569" t="s">
        <v>1046</v>
      </c>
      <c r="E235" s="568" t="s">
        <v>85</v>
      </c>
      <c r="F235" s="570" t="s">
        <v>21</v>
      </c>
      <c r="G235" s="570" t="s">
        <v>21</v>
      </c>
      <c r="H235" s="571" t="s">
        <v>21</v>
      </c>
      <c r="I235" s="571" t="s">
        <v>133</v>
      </c>
      <c r="J235" s="568" t="s">
        <v>59</v>
      </c>
    </row>
    <row r="236" s="560" customFormat="1" ht="40.5" spans="1:10">
      <c r="A236" s="568"/>
      <c r="B236" s="568">
        <v>225</v>
      </c>
      <c r="C236" s="568" t="s">
        <v>1047</v>
      </c>
      <c r="D236" s="569" t="s">
        <v>1048</v>
      </c>
      <c r="E236" s="568" t="s">
        <v>11</v>
      </c>
      <c r="F236" s="570" t="s">
        <v>21</v>
      </c>
      <c r="G236" s="570" t="s">
        <v>21</v>
      </c>
      <c r="H236" s="571" t="s">
        <v>21</v>
      </c>
      <c r="I236" s="571" t="s">
        <v>133</v>
      </c>
      <c r="J236" s="568" t="s">
        <v>59</v>
      </c>
    </row>
    <row r="237" s="560" customFormat="1" ht="27" spans="1:10">
      <c r="A237" s="568"/>
      <c r="B237" s="568">
        <v>226</v>
      </c>
      <c r="C237" s="568" t="s">
        <v>1055</v>
      </c>
      <c r="D237" s="569" t="s">
        <v>1056</v>
      </c>
      <c r="E237" s="568" t="s">
        <v>85</v>
      </c>
      <c r="F237" s="570">
        <v>28711.42</v>
      </c>
      <c r="G237" s="568">
        <v>2020.12</v>
      </c>
      <c r="H237" s="568">
        <v>2023.7</v>
      </c>
      <c r="I237" s="571" t="s">
        <v>133</v>
      </c>
      <c r="J237" s="568" t="s">
        <v>59</v>
      </c>
    </row>
    <row r="238" s="560" customFormat="1" ht="27" spans="1:10">
      <c r="A238" s="568"/>
      <c r="B238" s="568">
        <v>227</v>
      </c>
      <c r="C238" s="568" t="s">
        <v>1057</v>
      </c>
      <c r="D238" s="569" t="s">
        <v>1058</v>
      </c>
      <c r="E238" s="568" t="s">
        <v>10</v>
      </c>
      <c r="F238" s="570" t="s">
        <v>21</v>
      </c>
      <c r="G238" s="570" t="s">
        <v>21</v>
      </c>
      <c r="H238" s="570" t="s">
        <v>21</v>
      </c>
      <c r="I238" s="571" t="s">
        <v>133</v>
      </c>
      <c r="J238" s="568" t="s">
        <v>59</v>
      </c>
    </row>
    <row r="239" s="560" customFormat="1" ht="40.5" spans="1:10">
      <c r="A239" s="568"/>
      <c r="B239" s="568">
        <v>228</v>
      </c>
      <c r="C239" s="568" t="s">
        <v>661</v>
      </c>
      <c r="D239" s="569" t="s">
        <v>662</v>
      </c>
      <c r="E239" s="568" t="s">
        <v>10</v>
      </c>
      <c r="F239" s="568">
        <v>14000</v>
      </c>
      <c r="G239" s="568">
        <v>2021</v>
      </c>
      <c r="H239" s="568" t="s">
        <v>99</v>
      </c>
      <c r="I239" s="568" t="s">
        <v>663</v>
      </c>
      <c r="J239" s="568" t="s">
        <v>59</v>
      </c>
    </row>
    <row r="240" s="560" customFormat="1" ht="27" spans="1:10">
      <c r="A240" s="568"/>
      <c r="B240" s="568">
        <v>229</v>
      </c>
      <c r="C240" s="568" t="s">
        <v>664</v>
      </c>
      <c r="D240" s="569" t="s">
        <v>665</v>
      </c>
      <c r="E240" s="568" t="s">
        <v>10</v>
      </c>
      <c r="F240" s="568">
        <v>7000</v>
      </c>
      <c r="G240" s="568">
        <v>2021</v>
      </c>
      <c r="H240" s="568" t="s">
        <v>99</v>
      </c>
      <c r="I240" s="568" t="s">
        <v>663</v>
      </c>
      <c r="J240" s="568" t="s">
        <v>59</v>
      </c>
    </row>
    <row r="241" s="560" customFormat="1" ht="27" spans="1:10">
      <c r="A241" s="568"/>
      <c r="B241" s="568">
        <v>230</v>
      </c>
      <c r="C241" s="568" t="s">
        <v>666</v>
      </c>
      <c r="D241" s="569" t="s">
        <v>667</v>
      </c>
      <c r="E241" s="568" t="s">
        <v>10</v>
      </c>
      <c r="F241" s="568">
        <v>15500</v>
      </c>
      <c r="G241" s="568">
        <v>2021</v>
      </c>
      <c r="H241" s="568" t="s">
        <v>99</v>
      </c>
      <c r="I241" s="568" t="s">
        <v>663</v>
      </c>
      <c r="J241" s="568" t="s">
        <v>59</v>
      </c>
    </row>
    <row r="242" s="560" customFormat="1" ht="27" spans="1:10">
      <c r="A242" s="568"/>
      <c r="B242" s="568">
        <v>231</v>
      </c>
      <c r="C242" s="568" t="s">
        <v>1708</v>
      </c>
      <c r="D242" s="569" t="s">
        <v>1709</v>
      </c>
      <c r="E242" s="568" t="s">
        <v>10</v>
      </c>
      <c r="F242" s="568" t="s">
        <v>21</v>
      </c>
      <c r="G242" s="568">
        <v>2021</v>
      </c>
      <c r="H242" s="568" t="s">
        <v>99</v>
      </c>
      <c r="I242" s="568" t="s">
        <v>1710</v>
      </c>
      <c r="J242" s="568" t="s">
        <v>59</v>
      </c>
    </row>
    <row r="243" s="560" customFormat="1" ht="27" spans="1:10">
      <c r="A243" s="568"/>
      <c r="B243" s="568">
        <v>232</v>
      </c>
      <c r="C243" s="568" t="s">
        <v>1711</v>
      </c>
      <c r="D243" s="569" t="s">
        <v>21</v>
      </c>
      <c r="E243" s="568" t="s">
        <v>10</v>
      </c>
      <c r="F243" s="568" t="s">
        <v>21</v>
      </c>
      <c r="G243" s="568">
        <v>2021</v>
      </c>
      <c r="H243" s="568" t="s">
        <v>99</v>
      </c>
      <c r="I243" s="568" t="s">
        <v>1710</v>
      </c>
      <c r="J243" s="568" t="s">
        <v>59</v>
      </c>
    </row>
    <row r="244" s="560" customFormat="1" ht="40.5" spans="1:10">
      <c r="A244" s="568"/>
      <c r="B244" s="568">
        <v>233</v>
      </c>
      <c r="C244" s="568" t="s">
        <v>1712</v>
      </c>
      <c r="D244" s="569" t="s">
        <v>1713</v>
      </c>
      <c r="E244" s="568" t="s">
        <v>85</v>
      </c>
      <c r="F244" s="568">
        <v>700</v>
      </c>
      <c r="G244" s="568">
        <v>2020</v>
      </c>
      <c r="H244" s="568">
        <v>2021</v>
      </c>
      <c r="I244" s="568" t="s">
        <v>1714</v>
      </c>
      <c r="J244" s="568" t="s">
        <v>59</v>
      </c>
    </row>
    <row r="245" s="560" customFormat="1" spans="1:10">
      <c r="A245" s="568" t="s">
        <v>1063</v>
      </c>
      <c r="B245" s="568">
        <v>234</v>
      </c>
      <c r="C245" s="568" t="s">
        <v>1715</v>
      </c>
      <c r="D245" s="569" t="s">
        <v>21</v>
      </c>
      <c r="E245" s="568" t="s">
        <v>10</v>
      </c>
      <c r="F245" s="568" t="s">
        <v>21</v>
      </c>
      <c r="G245" s="568">
        <v>2021</v>
      </c>
      <c r="H245" s="568" t="s">
        <v>99</v>
      </c>
      <c r="I245" s="568" t="s">
        <v>1716</v>
      </c>
      <c r="J245" s="568" t="s">
        <v>59</v>
      </c>
    </row>
    <row r="246" s="560" customFormat="1" spans="1:10">
      <c r="A246" s="568"/>
      <c r="B246" s="568">
        <v>235</v>
      </c>
      <c r="C246" s="568" t="s">
        <v>1717</v>
      </c>
      <c r="D246" s="569" t="s">
        <v>21</v>
      </c>
      <c r="E246" s="568" t="s">
        <v>10</v>
      </c>
      <c r="F246" s="568" t="s">
        <v>21</v>
      </c>
      <c r="G246" s="568">
        <v>2021</v>
      </c>
      <c r="H246" s="568" t="s">
        <v>99</v>
      </c>
      <c r="I246" s="568" t="s">
        <v>1716</v>
      </c>
      <c r="J246" s="568" t="s">
        <v>59</v>
      </c>
    </row>
    <row r="247" s="560" customFormat="1" ht="40.5" spans="1:10">
      <c r="A247" s="568"/>
      <c r="B247" s="568">
        <v>236</v>
      </c>
      <c r="C247" s="568" t="s">
        <v>1718</v>
      </c>
      <c r="D247" s="569" t="s">
        <v>1719</v>
      </c>
      <c r="E247" s="568" t="s">
        <v>10</v>
      </c>
      <c r="F247" s="568">
        <v>1000</v>
      </c>
      <c r="G247" s="568">
        <v>2021</v>
      </c>
      <c r="H247" s="568">
        <v>2022</v>
      </c>
      <c r="I247" s="568" t="s">
        <v>1720</v>
      </c>
      <c r="J247" s="568" t="s">
        <v>59</v>
      </c>
    </row>
    <row r="248" s="560" customFormat="1" spans="1:10">
      <c r="A248" s="568"/>
      <c r="B248" s="568">
        <v>237</v>
      </c>
      <c r="C248" s="568" t="s">
        <v>1064</v>
      </c>
      <c r="D248" s="569" t="s">
        <v>1065</v>
      </c>
      <c r="E248" s="568" t="s">
        <v>85</v>
      </c>
      <c r="F248" s="568" t="s">
        <v>21</v>
      </c>
      <c r="G248" s="568" t="s">
        <v>21</v>
      </c>
      <c r="H248" s="568" t="s">
        <v>21</v>
      </c>
      <c r="I248" s="568" t="s">
        <v>21</v>
      </c>
      <c r="J248" s="568" t="s">
        <v>23</v>
      </c>
    </row>
    <row r="249" s="560" customFormat="1" ht="54" spans="1:10">
      <c r="A249" s="568" t="s">
        <v>1721</v>
      </c>
      <c r="B249" s="568">
        <v>238</v>
      </c>
      <c r="C249" s="568" t="s">
        <v>1067</v>
      </c>
      <c r="D249" s="569" t="s">
        <v>1722</v>
      </c>
      <c r="E249" s="568" t="s">
        <v>10</v>
      </c>
      <c r="F249" s="568" t="s">
        <v>21</v>
      </c>
      <c r="G249" s="568" t="s">
        <v>21</v>
      </c>
      <c r="H249" s="568" t="s">
        <v>21</v>
      </c>
      <c r="I249" s="568" t="s">
        <v>21</v>
      </c>
      <c r="J249" s="568" t="s">
        <v>23</v>
      </c>
    </row>
    <row r="250" s="560" customFormat="1" ht="54" spans="1:10">
      <c r="A250" s="568"/>
      <c r="B250" s="568">
        <v>239</v>
      </c>
      <c r="C250" s="568" t="s">
        <v>1072</v>
      </c>
      <c r="D250" s="569" t="s">
        <v>1723</v>
      </c>
      <c r="E250" s="568" t="s">
        <v>85</v>
      </c>
      <c r="F250" s="568" t="s">
        <v>21</v>
      </c>
      <c r="G250" s="568" t="s">
        <v>21</v>
      </c>
      <c r="H250" s="568" t="s">
        <v>21</v>
      </c>
      <c r="I250" s="568" t="s">
        <v>21</v>
      </c>
      <c r="J250" s="568" t="s">
        <v>23</v>
      </c>
    </row>
    <row r="251" s="560" customFormat="1" ht="27" customHeight="1" spans="1:10">
      <c r="A251" s="566" t="str">
        <f>市本级统计汇总表1!A13</f>
        <v>四、强韧（合计项目30项，总投资212.01亿元；其中新建项目17项，总投资96.94亿元；续建项目12项，总投资114.57亿元；谋划项目1项，总投资0.5亿元。）</v>
      </c>
      <c r="B251" s="566"/>
      <c r="C251" s="566"/>
      <c r="D251" s="566"/>
      <c r="E251" s="566"/>
      <c r="F251" s="566"/>
      <c r="G251" s="566"/>
      <c r="H251" s="566"/>
      <c r="I251" s="566"/>
      <c r="J251" s="566"/>
    </row>
    <row r="252" s="560" customFormat="1" ht="27" customHeight="1" spans="1:10">
      <c r="A252" s="566" t="str">
        <f>市本级统计汇总表1!A14</f>
        <v>1、供水（合计项目11项，总投资116.48亿元；其中新建项目5项，总投资17.73亿元；续建项目5项，总投资98.25亿元；谋划项目1项，总投资0.5亿元。）</v>
      </c>
      <c r="B252" s="566"/>
      <c r="C252" s="566"/>
      <c r="D252" s="566"/>
      <c r="E252" s="566"/>
      <c r="F252" s="566"/>
      <c r="G252" s="566"/>
      <c r="H252" s="566"/>
      <c r="I252" s="566"/>
      <c r="J252" s="566"/>
    </row>
    <row r="253" s="560" customFormat="1" ht="54" spans="1:10">
      <c r="A253" s="568" t="s">
        <v>1727</v>
      </c>
      <c r="B253" s="568">
        <v>240</v>
      </c>
      <c r="C253" s="568" t="s">
        <v>1728</v>
      </c>
      <c r="D253" s="569" t="s">
        <v>1729</v>
      </c>
      <c r="E253" s="570" t="s">
        <v>85</v>
      </c>
      <c r="F253" s="570">
        <v>962861</v>
      </c>
      <c r="G253" s="570">
        <v>2019</v>
      </c>
      <c r="H253" s="570">
        <v>2025</v>
      </c>
      <c r="I253" s="568" t="s">
        <v>1730</v>
      </c>
      <c r="J253" s="570" t="s">
        <v>23</v>
      </c>
    </row>
    <row r="254" s="560" customFormat="1" ht="40.5" spans="1:10">
      <c r="A254" s="568"/>
      <c r="B254" s="568">
        <v>241</v>
      </c>
      <c r="C254" s="568" t="s">
        <v>1733</v>
      </c>
      <c r="D254" s="616" t="s">
        <v>1734</v>
      </c>
      <c r="E254" s="570" t="s">
        <v>85</v>
      </c>
      <c r="F254" s="570">
        <v>15000</v>
      </c>
      <c r="G254" s="570">
        <v>2018</v>
      </c>
      <c r="H254" s="570">
        <v>2021</v>
      </c>
      <c r="I254" s="568" t="s">
        <v>1730</v>
      </c>
      <c r="J254" s="570" t="s">
        <v>23</v>
      </c>
    </row>
    <row r="255" s="560" customFormat="1" ht="40.5" spans="1:10">
      <c r="A255" s="568"/>
      <c r="B255" s="568">
        <v>242</v>
      </c>
      <c r="C255" s="568" t="s">
        <v>1736</v>
      </c>
      <c r="D255" s="569" t="s">
        <v>1737</v>
      </c>
      <c r="E255" s="570" t="s">
        <v>85</v>
      </c>
      <c r="F255" s="568">
        <v>2729</v>
      </c>
      <c r="G255" s="568">
        <v>2020</v>
      </c>
      <c r="H255" s="568">
        <v>2021</v>
      </c>
      <c r="I255" s="568" t="s">
        <v>1730</v>
      </c>
      <c r="J255" s="570" t="s">
        <v>23</v>
      </c>
    </row>
    <row r="256" s="560" customFormat="1" ht="54" spans="1:10">
      <c r="A256" s="568"/>
      <c r="B256" s="568">
        <v>243</v>
      </c>
      <c r="C256" s="568" t="s">
        <v>1739</v>
      </c>
      <c r="D256" s="569" t="s">
        <v>1740</v>
      </c>
      <c r="E256" s="570" t="s">
        <v>10</v>
      </c>
      <c r="F256" s="568">
        <v>6500</v>
      </c>
      <c r="G256" s="568">
        <v>2021</v>
      </c>
      <c r="H256" s="568">
        <v>2023</v>
      </c>
      <c r="I256" s="568" t="s">
        <v>1730</v>
      </c>
      <c r="J256" s="570" t="s">
        <v>23</v>
      </c>
    </row>
    <row r="257" s="560" customFormat="1" ht="40.5" spans="1:10">
      <c r="A257" s="568"/>
      <c r="B257" s="568">
        <v>244</v>
      </c>
      <c r="C257" s="568" t="s">
        <v>1741</v>
      </c>
      <c r="D257" s="569" t="s">
        <v>1742</v>
      </c>
      <c r="E257" s="570" t="s">
        <v>10</v>
      </c>
      <c r="F257" s="568">
        <v>45000</v>
      </c>
      <c r="G257" s="568">
        <v>2023</v>
      </c>
      <c r="H257" s="568">
        <v>2025</v>
      </c>
      <c r="I257" s="568" t="s">
        <v>1616</v>
      </c>
      <c r="J257" s="570" t="s">
        <v>23</v>
      </c>
    </row>
    <row r="258" s="560" customFormat="1" ht="27" spans="1:10">
      <c r="A258" s="568"/>
      <c r="B258" s="568">
        <v>245</v>
      </c>
      <c r="C258" s="568" t="s">
        <v>1084</v>
      </c>
      <c r="D258" s="569" t="s">
        <v>1085</v>
      </c>
      <c r="E258" s="570" t="s">
        <v>10</v>
      </c>
      <c r="F258" s="576">
        <v>67350</v>
      </c>
      <c r="G258" s="568">
        <v>2021</v>
      </c>
      <c r="H258" s="568">
        <v>2025</v>
      </c>
      <c r="I258" s="568" t="s">
        <v>553</v>
      </c>
      <c r="J258" s="570" t="s">
        <v>23</v>
      </c>
    </row>
    <row r="259" s="560" customFormat="1" ht="54" customHeight="1" spans="1:10">
      <c r="A259" s="568"/>
      <c r="B259" s="568">
        <v>246</v>
      </c>
      <c r="C259" s="568" t="s">
        <v>1761</v>
      </c>
      <c r="D259" s="569" t="s">
        <v>1762</v>
      </c>
      <c r="E259" s="570" t="s">
        <v>10</v>
      </c>
      <c r="F259" s="568">
        <v>58000</v>
      </c>
      <c r="G259" s="568">
        <v>2021</v>
      </c>
      <c r="H259" s="568" t="s">
        <v>21</v>
      </c>
      <c r="I259" s="568" t="s">
        <v>219</v>
      </c>
      <c r="J259" s="570" t="s">
        <v>110</v>
      </c>
    </row>
    <row r="260" s="560" customFormat="1" ht="30.75" customHeight="1" spans="1:10">
      <c r="A260" s="568" t="s">
        <v>930</v>
      </c>
      <c r="B260" s="568">
        <v>247</v>
      </c>
      <c r="C260" s="568" t="s">
        <v>1086</v>
      </c>
      <c r="D260" s="569" t="s">
        <v>1768</v>
      </c>
      <c r="E260" s="570" t="s">
        <v>85</v>
      </c>
      <c r="F260" s="576" t="s">
        <v>21</v>
      </c>
      <c r="G260" s="568">
        <v>2021</v>
      </c>
      <c r="H260" s="568">
        <v>2025</v>
      </c>
      <c r="I260" s="568" t="s">
        <v>1927</v>
      </c>
      <c r="J260" s="570" t="s">
        <v>23</v>
      </c>
    </row>
    <row r="261" s="560" customFormat="1" ht="40.5" spans="1:10">
      <c r="A261" s="568"/>
      <c r="B261" s="568">
        <v>248</v>
      </c>
      <c r="C261" s="568" t="s">
        <v>1771</v>
      </c>
      <c r="D261" s="569" t="s">
        <v>1772</v>
      </c>
      <c r="E261" s="570" t="s">
        <v>85</v>
      </c>
      <c r="F261" s="570">
        <v>2000</v>
      </c>
      <c r="G261" s="570"/>
      <c r="H261" s="570"/>
      <c r="I261" s="570" t="s">
        <v>1616</v>
      </c>
      <c r="J261" s="570" t="s">
        <v>23</v>
      </c>
    </row>
    <row r="262" s="560" customFormat="1" ht="27" spans="1:10">
      <c r="A262" s="568"/>
      <c r="B262" s="568">
        <v>249</v>
      </c>
      <c r="C262" s="568" t="s">
        <v>1773</v>
      </c>
      <c r="D262" s="569" t="s">
        <v>1774</v>
      </c>
      <c r="E262" s="570" t="s">
        <v>11</v>
      </c>
      <c r="F262" s="570">
        <v>5000</v>
      </c>
      <c r="G262" s="570"/>
      <c r="H262" s="570"/>
      <c r="I262" s="570" t="s">
        <v>1616</v>
      </c>
      <c r="J262" s="570" t="s">
        <v>23</v>
      </c>
    </row>
    <row r="263" s="560" customFormat="1" ht="27" spans="1:10">
      <c r="A263" s="568"/>
      <c r="B263" s="568">
        <v>250</v>
      </c>
      <c r="C263" s="579" t="s">
        <v>1781</v>
      </c>
      <c r="D263" s="569" t="s">
        <v>1782</v>
      </c>
      <c r="E263" s="568" t="s">
        <v>10</v>
      </c>
      <c r="F263" s="575">
        <v>500</v>
      </c>
      <c r="G263" s="575">
        <v>2021</v>
      </c>
      <c r="H263" s="568">
        <v>2021</v>
      </c>
      <c r="I263" s="568" t="s">
        <v>262</v>
      </c>
      <c r="J263" s="570" t="s">
        <v>23</v>
      </c>
    </row>
    <row r="264" s="560" customFormat="1" spans="1:10">
      <c r="A264" s="566" t="str">
        <f>市本级统计汇总表1!A15</f>
        <v>2、供气（合计项目2项，总投资71.35亿元；其中新建项目1项，总投资60亿元；续建项目1项，总投资11.35亿元。）</v>
      </c>
      <c r="B264" s="566"/>
      <c r="C264" s="566"/>
      <c r="D264" s="566"/>
      <c r="E264" s="566"/>
      <c r="F264" s="566"/>
      <c r="G264" s="566"/>
      <c r="H264" s="566"/>
      <c r="I264" s="566"/>
      <c r="J264" s="566"/>
    </row>
    <row r="265" s="560" customFormat="1" ht="67.5" spans="1:10">
      <c r="A265" s="568" t="s">
        <v>1089</v>
      </c>
      <c r="B265" s="568">
        <v>251</v>
      </c>
      <c r="C265" s="572" t="s">
        <v>1090</v>
      </c>
      <c r="D265" s="606" t="s">
        <v>1091</v>
      </c>
      <c r="E265" s="568" t="s">
        <v>10</v>
      </c>
      <c r="F265" s="572">
        <v>600000</v>
      </c>
      <c r="G265" s="570" t="s">
        <v>21</v>
      </c>
      <c r="H265" s="571" t="s">
        <v>21</v>
      </c>
      <c r="I265" s="572" t="s">
        <v>1092</v>
      </c>
      <c r="J265" s="571" t="s">
        <v>21</v>
      </c>
    </row>
    <row r="266" s="560" customFormat="1" ht="54" spans="1:10">
      <c r="A266" s="568"/>
      <c r="B266" s="568">
        <v>252</v>
      </c>
      <c r="C266" s="568" t="s">
        <v>1094</v>
      </c>
      <c r="D266" s="606" t="s">
        <v>1095</v>
      </c>
      <c r="E266" s="568" t="s">
        <v>85</v>
      </c>
      <c r="F266" s="576">
        <v>113500</v>
      </c>
      <c r="G266" s="604">
        <v>2020.01</v>
      </c>
      <c r="H266" s="604">
        <v>2027.12</v>
      </c>
      <c r="I266" s="568" t="s">
        <v>1092</v>
      </c>
      <c r="J266" s="570" t="s">
        <v>23</v>
      </c>
    </row>
    <row r="267" s="560" customFormat="1" spans="1:10">
      <c r="A267" s="566" t="str">
        <f>市本级统计汇总表1!A16</f>
        <v>3、排水防涝（合计项目17项，总投资24.18亿元；其中新建项目11项，总投资19.21亿元；续建项目6项，总投资4.97亿元。）</v>
      </c>
      <c r="B267" s="566"/>
      <c r="C267" s="566"/>
      <c r="D267" s="566"/>
      <c r="E267" s="566"/>
      <c r="F267" s="566"/>
      <c r="G267" s="566"/>
      <c r="H267" s="566"/>
      <c r="I267" s="566"/>
      <c r="J267" s="566"/>
    </row>
    <row r="268" s="560" customFormat="1" ht="30" customHeight="1" spans="1:10">
      <c r="A268" s="568" t="s">
        <v>1100</v>
      </c>
      <c r="B268" s="568">
        <v>253</v>
      </c>
      <c r="C268" s="568" t="s">
        <v>1103</v>
      </c>
      <c r="D268" s="569" t="s">
        <v>1104</v>
      </c>
      <c r="E268" s="570" t="s">
        <v>10</v>
      </c>
      <c r="F268" s="576">
        <v>42000</v>
      </c>
      <c r="G268" s="568">
        <v>2022</v>
      </c>
      <c r="H268" s="604" t="s">
        <v>1105</v>
      </c>
      <c r="I268" s="588" t="s">
        <v>603</v>
      </c>
      <c r="J268" s="570" t="s">
        <v>59</v>
      </c>
    </row>
    <row r="269" s="560" customFormat="1" ht="27" spans="1:10">
      <c r="A269" s="568"/>
      <c r="B269" s="568">
        <v>254</v>
      </c>
      <c r="C269" s="568" t="s">
        <v>1106</v>
      </c>
      <c r="D269" s="569" t="s">
        <v>1107</v>
      </c>
      <c r="E269" s="570" t="s">
        <v>10</v>
      </c>
      <c r="F269" s="576">
        <v>9484</v>
      </c>
      <c r="G269" s="568">
        <v>2022.6</v>
      </c>
      <c r="H269" s="604" t="s">
        <v>1108</v>
      </c>
      <c r="I269" s="568" t="s">
        <v>1928</v>
      </c>
      <c r="J269" s="570" t="s">
        <v>23</v>
      </c>
    </row>
    <row r="270" s="560" customFormat="1" ht="40.5" spans="1:10">
      <c r="A270" s="568"/>
      <c r="B270" s="568">
        <v>255</v>
      </c>
      <c r="C270" s="568" t="s">
        <v>1111</v>
      </c>
      <c r="D270" s="569" t="s">
        <v>1112</v>
      </c>
      <c r="E270" s="570" t="s">
        <v>85</v>
      </c>
      <c r="F270" s="654">
        <v>7510</v>
      </c>
      <c r="G270" s="605" t="s">
        <v>350</v>
      </c>
      <c r="H270" s="605">
        <v>2022.6</v>
      </c>
      <c r="I270" s="588" t="s">
        <v>603</v>
      </c>
      <c r="J270" s="570" t="s">
        <v>47</v>
      </c>
    </row>
    <row r="271" s="560" customFormat="1" ht="54" spans="1:10">
      <c r="A271" s="568"/>
      <c r="B271" s="568">
        <v>256</v>
      </c>
      <c r="C271" s="568" t="s">
        <v>1114</v>
      </c>
      <c r="D271" s="569" t="s">
        <v>1115</v>
      </c>
      <c r="E271" s="570" t="s">
        <v>10</v>
      </c>
      <c r="F271" s="577">
        <v>13000</v>
      </c>
      <c r="G271" s="568">
        <v>2021.4</v>
      </c>
      <c r="H271" s="568">
        <v>2022.4</v>
      </c>
      <c r="I271" s="588" t="s">
        <v>311</v>
      </c>
      <c r="J271" s="570" t="s">
        <v>59</v>
      </c>
    </row>
    <row r="272" s="558" customFormat="1" ht="54" spans="1:10">
      <c r="A272" s="568"/>
      <c r="B272" s="568">
        <v>257</v>
      </c>
      <c r="C272" s="568" t="s">
        <v>1116</v>
      </c>
      <c r="D272" s="569" t="s">
        <v>1117</v>
      </c>
      <c r="E272" s="570" t="s">
        <v>85</v>
      </c>
      <c r="F272" s="577">
        <v>4842</v>
      </c>
      <c r="G272" s="596" t="s">
        <v>350</v>
      </c>
      <c r="H272" s="579">
        <v>2022.3</v>
      </c>
      <c r="I272" s="588" t="s">
        <v>46</v>
      </c>
      <c r="J272" s="570" t="s">
        <v>47</v>
      </c>
    </row>
    <row r="273" s="560" customFormat="1" ht="27" spans="1:10">
      <c r="A273" s="568"/>
      <c r="B273" s="568">
        <v>258</v>
      </c>
      <c r="C273" s="568" t="s">
        <v>1118</v>
      </c>
      <c r="D273" s="569" t="s">
        <v>1119</v>
      </c>
      <c r="E273" s="570" t="s">
        <v>85</v>
      </c>
      <c r="F273" s="568">
        <v>17000</v>
      </c>
      <c r="G273" s="568">
        <v>2020.12</v>
      </c>
      <c r="H273" s="568" t="s">
        <v>268</v>
      </c>
      <c r="I273" s="568" t="s">
        <v>219</v>
      </c>
      <c r="J273" s="570" t="s">
        <v>110</v>
      </c>
    </row>
    <row r="274" s="558" customFormat="1" ht="27" spans="1:10">
      <c r="A274" s="568"/>
      <c r="B274" s="568">
        <v>259</v>
      </c>
      <c r="C274" s="568" t="s">
        <v>1120</v>
      </c>
      <c r="D274" s="569" t="s">
        <v>1121</v>
      </c>
      <c r="E274" s="570" t="s">
        <v>10</v>
      </c>
      <c r="F274" s="568">
        <v>6000</v>
      </c>
      <c r="G274" s="568">
        <v>2022.3</v>
      </c>
      <c r="H274" s="568">
        <v>2025.6</v>
      </c>
      <c r="I274" s="568" t="s">
        <v>219</v>
      </c>
      <c r="J274" s="570" t="s">
        <v>110</v>
      </c>
    </row>
    <row r="275" s="560" customFormat="1" ht="27" spans="1:10">
      <c r="A275" s="568"/>
      <c r="B275" s="568">
        <v>260</v>
      </c>
      <c r="C275" s="568" t="s">
        <v>1123</v>
      </c>
      <c r="D275" s="569" t="s">
        <v>1124</v>
      </c>
      <c r="E275" s="570" t="s">
        <v>10</v>
      </c>
      <c r="F275" s="568">
        <v>500</v>
      </c>
      <c r="G275" s="568">
        <v>2021.2</v>
      </c>
      <c r="H275" s="568">
        <v>2022.12</v>
      </c>
      <c r="I275" s="568" t="s">
        <v>219</v>
      </c>
      <c r="J275" s="570" t="s">
        <v>110</v>
      </c>
    </row>
    <row r="276" s="558" customFormat="1" ht="27" spans="1:10">
      <c r="A276" s="568"/>
      <c r="B276" s="568">
        <v>261</v>
      </c>
      <c r="C276" s="612" t="s">
        <v>1128</v>
      </c>
      <c r="D276" s="655" t="s">
        <v>1795</v>
      </c>
      <c r="E276" s="570" t="s">
        <v>10</v>
      </c>
      <c r="F276" s="577">
        <v>100000</v>
      </c>
      <c r="G276" s="612">
        <v>2021</v>
      </c>
      <c r="H276" s="656" t="s">
        <v>99</v>
      </c>
      <c r="I276" s="568" t="s">
        <v>1129</v>
      </c>
      <c r="J276" s="570" t="s">
        <v>23</v>
      </c>
    </row>
    <row r="277" s="558" customFormat="1" ht="40.5" spans="1:10">
      <c r="A277" s="568"/>
      <c r="B277" s="568">
        <v>262</v>
      </c>
      <c r="C277" s="612" t="s">
        <v>1798</v>
      </c>
      <c r="D277" s="655" t="s">
        <v>1799</v>
      </c>
      <c r="E277" s="568" t="s">
        <v>10</v>
      </c>
      <c r="F277" s="575">
        <v>1592</v>
      </c>
      <c r="G277" s="575">
        <v>2021</v>
      </c>
      <c r="H277" s="568">
        <v>2021</v>
      </c>
      <c r="I277" s="568" t="s">
        <v>595</v>
      </c>
      <c r="J277" s="568" t="s">
        <v>47</v>
      </c>
    </row>
    <row r="278" s="558" customFormat="1" ht="40.5" spans="1:10">
      <c r="A278" s="568"/>
      <c r="B278" s="568">
        <v>263</v>
      </c>
      <c r="C278" s="612" t="s">
        <v>1800</v>
      </c>
      <c r="D278" s="655" t="s">
        <v>1801</v>
      </c>
      <c r="E278" s="568" t="s">
        <v>85</v>
      </c>
      <c r="F278" s="575">
        <v>500</v>
      </c>
      <c r="G278" s="575">
        <v>2020</v>
      </c>
      <c r="H278" s="568">
        <v>2021</v>
      </c>
      <c r="I278" s="568" t="s">
        <v>595</v>
      </c>
      <c r="J278" s="568" t="s">
        <v>47</v>
      </c>
    </row>
    <row r="279" s="558" customFormat="1" ht="40.5" spans="1:10">
      <c r="A279" s="568"/>
      <c r="B279" s="568">
        <v>264</v>
      </c>
      <c r="C279" s="612" t="s">
        <v>1130</v>
      </c>
      <c r="D279" s="655" t="s">
        <v>1802</v>
      </c>
      <c r="E279" s="570" t="s">
        <v>10</v>
      </c>
      <c r="F279" s="570">
        <v>15700</v>
      </c>
      <c r="G279" s="570">
        <v>2021</v>
      </c>
      <c r="H279" s="570">
        <v>2023</v>
      </c>
      <c r="I279" s="568" t="s">
        <v>311</v>
      </c>
      <c r="J279" s="570" t="s">
        <v>59</v>
      </c>
    </row>
    <row r="280" s="558" customFormat="1" ht="54" spans="1:10">
      <c r="A280" s="568" t="s">
        <v>1803</v>
      </c>
      <c r="B280" s="568">
        <v>265</v>
      </c>
      <c r="C280" s="612" t="s">
        <v>1804</v>
      </c>
      <c r="D280" s="655" t="s">
        <v>1805</v>
      </c>
      <c r="E280" s="570" t="s">
        <v>85</v>
      </c>
      <c r="F280" s="570">
        <v>3200</v>
      </c>
      <c r="G280" s="570">
        <v>2020</v>
      </c>
      <c r="H280" s="570">
        <v>2021</v>
      </c>
      <c r="I280" s="568" t="s">
        <v>603</v>
      </c>
      <c r="J280" s="568" t="s">
        <v>47</v>
      </c>
    </row>
    <row r="281" s="558" customFormat="1" ht="40.5" spans="1:10">
      <c r="A281" s="568"/>
      <c r="B281" s="568">
        <v>266</v>
      </c>
      <c r="C281" s="612" t="s">
        <v>1806</v>
      </c>
      <c r="D281" s="655" t="s">
        <v>1807</v>
      </c>
      <c r="E281" s="570" t="s">
        <v>10</v>
      </c>
      <c r="F281" s="570">
        <v>1100</v>
      </c>
      <c r="G281" s="570">
        <v>2021</v>
      </c>
      <c r="H281" s="570">
        <v>2021</v>
      </c>
      <c r="I281" s="570" t="s">
        <v>595</v>
      </c>
      <c r="J281" s="570" t="s">
        <v>47</v>
      </c>
    </row>
    <row r="282" s="558" customFormat="1" ht="27" spans="1:10">
      <c r="A282" s="568"/>
      <c r="B282" s="568">
        <v>267</v>
      </c>
      <c r="C282" s="612" t="s">
        <v>1808</v>
      </c>
      <c r="D282" s="655" t="s">
        <v>1809</v>
      </c>
      <c r="E282" s="570" t="s">
        <v>10</v>
      </c>
      <c r="F282" s="570">
        <v>2000</v>
      </c>
      <c r="G282" s="570">
        <v>2021</v>
      </c>
      <c r="H282" s="570">
        <v>2021</v>
      </c>
      <c r="I282" s="568" t="s">
        <v>219</v>
      </c>
      <c r="J282" s="570" t="s">
        <v>110</v>
      </c>
    </row>
    <row r="283" s="558" customFormat="1" ht="27" spans="1:10">
      <c r="A283" s="568"/>
      <c r="B283" s="568">
        <v>268</v>
      </c>
      <c r="C283" s="568" t="s">
        <v>1810</v>
      </c>
      <c r="D283" s="569" t="s">
        <v>1811</v>
      </c>
      <c r="E283" s="568" t="s">
        <v>85</v>
      </c>
      <c r="F283" s="620">
        <v>16600</v>
      </c>
      <c r="G283" s="570">
        <v>2020</v>
      </c>
      <c r="H283" s="570">
        <v>2022</v>
      </c>
      <c r="I283" s="605" t="s">
        <v>1602</v>
      </c>
      <c r="J283" s="605" t="s">
        <v>121</v>
      </c>
    </row>
    <row r="284" s="560" customFormat="1" ht="27" spans="1:10">
      <c r="A284" s="568" t="s">
        <v>1818</v>
      </c>
      <c r="B284" s="568">
        <v>269</v>
      </c>
      <c r="C284" s="568" t="s">
        <v>1134</v>
      </c>
      <c r="D284" s="569" t="s">
        <v>1135</v>
      </c>
      <c r="E284" s="570" t="s">
        <v>10</v>
      </c>
      <c r="F284" s="568">
        <v>800</v>
      </c>
      <c r="G284" s="568">
        <v>2021.2</v>
      </c>
      <c r="H284" s="568">
        <v>2021.12</v>
      </c>
      <c r="I284" s="568" t="s">
        <v>219</v>
      </c>
      <c r="J284" s="570" t="s">
        <v>110</v>
      </c>
    </row>
    <row r="285" s="560" customFormat="1" ht="27" customHeight="1" spans="1:10">
      <c r="A285" s="566" t="str">
        <f>市本级统计汇总表1!A18</f>
        <v>五、新城建（合计项目9项，总投资21.18亿元；其中新建项目3项，总投资19.34亿元；续建项目2项，总投资0.81亿元；谋划项目4项，总投资1.03亿元。）</v>
      </c>
      <c r="B285" s="566"/>
      <c r="C285" s="566"/>
      <c r="D285" s="566"/>
      <c r="E285" s="566"/>
      <c r="F285" s="566"/>
      <c r="G285" s="566"/>
      <c r="H285" s="566"/>
      <c r="I285" s="566"/>
      <c r="J285" s="566"/>
    </row>
    <row r="286" s="560" customFormat="1" ht="34.5" customHeight="1" spans="1:10">
      <c r="A286" s="568" t="s">
        <v>1819</v>
      </c>
      <c r="B286" s="568">
        <v>270</v>
      </c>
      <c r="C286" s="568" t="s">
        <v>1138</v>
      </c>
      <c r="D286" s="569" t="s">
        <v>1139</v>
      </c>
      <c r="E286" s="568" t="s">
        <v>10</v>
      </c>
      <c r="F286" s="576">
        <v>100000</v>
      </c>
      <c r="G286" s="568">
        <v>2021</v>
      </c>
      <c r="H286" s="568">
        <v>2025</v>
      </c>
      <c r="I286" s="568" t="s">
        <v>1616</v>
      </c>
      <c r="J286" s="570" t="s">
        <v>47</v>
      </c>
    </row>
    <row r="287" s="560" customFormat="1" ht="54" spans="1:10">
      <c r="A287" s="568"/>
      <c r="B287" s="568">
        <v>271</v>
      </c>
      <c r="C287" s="568" t="s">
        <v>1820</v>
      </c>
      <c r="D287" s="568" t="s">
        <v>1821</v>
      </c>
      <c r="E287" s="568" t="s">
        <v>11</v>
      </c>
      <c r="F287" s="575">
        <v>3000</v>
      </c>
      <c r="G287" s="568" t="s">
        <v>21</v>
      </c>
      <c r="H287" s="568" t="s">
        <v>21</v>
      </c>
      <c r="I287" s="568" t="s">
        <v>1929</v>
      </c>
      <c r="J287" s="570" t="s">
        <v>23</v>
      </c>
    </row>
    <row r="288" s="560" customFormat="1" ht="40.5" spans="1:10">
      <c r="A288" s="568"/>
      <c r="B288" s="568">
        <v>272</v>
      </c>
      <c r="C288" s="568" t="s">
        <v>1822</v>
      </c>
      <c r="D288" s="568" t="s">
        <v>1823</v>
      </c>
      <c r="E288" s="568" t="s">
        <v>11</v>
      </c>
      <c r="F288" s="575">
        <v>2000</v>
      </c>
      <c r="G288" s="568" t="s">
        <v>21</v>
      </c>
      <c r="H288" s="568" t="s">
        <v>21</v>
      </c>
      <c r="I288" s="568" t="s">
        <v>464</v>
      </c>
      <c r="J288" s="570" t="s">
        <v>23</v>
      </c>
    </row>
    <row r="289" s="560" customFormat="1" ht="40.5" spans="1:10">
      <c r="A289" s="568"/>
      <c r="B289" s="568">
        <v>273</v>
      </c>
      <c r="C289" s="604" t="s">
        <v>1824</v>
      </c>
      <c r="D289" s="639" t="s">
        <v>1825</v>
      </c>
      <c r="E289" s="568" t="s">
        <v>10</v>
      </c>
      <c r="F289" s="568">
        <v>92500</v>
      </c>
      <c r="G289" s="568">
        <v>2021</v>
      </c>
      <c r="H289" s="568">
        <v>2022</v>
      </c>
      <c r="I289" s="568" t="s">
        <v>1826</v>
      </c>
      <c r="J289" s="568" t="s">
        <v>47</v>
      </c>
    </row>
    <row r="290" s="560" customFormat="1" ht="54" spans="1:10">
      <c r="A290" s="568"/>
      <c r="B290" s="568">
        <v>274</v>
      </c>
      <c r="C290" s="604" t="s">
        <v>1141</v>
      </c>
      <c r="D290" s="639" t="s">
        <v>1142</v>
      </c>
      <c r="E290" s="568" t="s">
        <v>10</v>
      </c>
      <c r="F290" s="576">
        <v>900</v>
      </c>
      <c r="G290" s="568">
        <v>2020</v>
      </c>
      <c r="H290" s="579">
        <v>2022</v>
      </c>
      <c r="I290" s="588" t="s">
        <v>464</v>
      </c>
      <c r="J290" s="570" t="s">
        <v>47</v>
      </c>
    </row>
    <row r="291" s="560" customFormat="1" ht="54" spans="1:10">
      <c r="A291" s="568"/>
      <c r="B291" s="568">
        <v>275</v>
      </c>
      <c r="C291" s="604" t="s">
        <v>1827</v>
      </c>
      <c r="D291" s="573" t="s">
        <v>1828</v>
      </c>
      <c r="E291" s="604" t="s">
        <v>85</v>
      </c>
      <c r="F291" s="575">
        <v>1620</v>
      </c>
      <c r="G291" s="575">
        <v>2020</v>
      </c>
      <c r="H291" s="579">
        <v>2021</v>
      </c>
      <c r="I291" s="579" t="s">
        <v>520</v>
      </c>
      <c r="J291" s="568" t="s">
        <v>47</v>
      </c>
    </row>
    <row r="292" s="560" customFormat="1" ht="27" spans="1:10">
      <c r="A292" s="568"/>
      <c r="B292" s="568">
        <v>276</v>
      </c>
      <c r="C292" s="660" t="s">
        <v>1148</v>
      </c>
      <c r="D292" s="569" t="s">
        <v>1829</v>
      </c>
      <c r="E292" s="568" t="s">
        <v>11</v>
      </c>
      <c r="F292" s="570">
        <v>1000</v>
      </c>
      <c r="G292" s="568" t="s">
        <v>21</v>
      </c>
      <c r="H292" s="568" t="s">
        <v>21</v>
      </c>
      <c r="I292" s="568" t="s">
        <v>21</v>
      </c>
      <c r="J292" s="568" t="s">
        <v>47</v>
      </c>
    </row>
    <row r="293" s="560" customFormat="1" ht="94.5" spans="1:10">
      <c r="A293" s="568"/>
      <c r="B293" s="568">
        <v>277</v>
      </c>
      <c r="C293" s="568" t="s">
        <v>1155</v>
      </c>
      <c r="D293" s="569" t="s">
        <v>1856</v>
      </c>
      <c r="E293" s="568" t="s">
        <v>11</v>
      </c>
      <c r="F293" s="249">
        <v>4330</v>
      </c>
      <c r="G293" s="570">
        <v>2021</v>
      </c>
      <c r="H293" s="570">
        <v>2022</v>
      </c>
      <c r="I293" s="570" t="s">
        <v>520</v>
      </c>
      <c r="J293" s="570" t="s">
        <v>23</v>
      </c>
    </row>
    <row r="294" s="560" customFormat="1" ht="27" spans="1:10">
      <c r="A294" s="568"/>
      <c r="B294" s="568">
        <v>278</v>
      </c>
      <c r="C294" s="568" t="s">
        <v>1834</v>
      </c>
      <c r="D294" s="569" t="s">
        <v>1835</v>
      </c>
      <c r="E294" s="568" t="s">
        <v>85</v>
      </c>
      <c r="F294" s="575">
        <v>6450</v>
      </c>
      <c r="G294" s="568">
        <v>2020</v>
      </c>
      <c r="H294" s="570">
        <v>2022</v>
      </c>
      <c r="I294" s="568" t="s">
        <v>219</v>
      </c>
      <c r="J294" s="570" t="s">
        <v>110</v>
      </c>
    </row>
  </sheetData>
  <autoFilter ref="A2:J294">
    <extLst/>
  </autoFilter>
  <mergeCells count="60">
    <mergeCell ref="A1:J1"/>
    <mergeCell ref="A3:J3"/>
    <mergeCell ref="A4:J4"/>
    <mergeCell ref="A86:J86"/>
    <mergeCell ref="A87:J87"/>
    <mergeCell ref="A145:J145"/>
    <mergeCell ref="A196:J196"/>
    <mergeCell ref="A199:J199"/>
    <mergeCell ref="A214:J214"/>
    <mergeCell ref="A219:J219"/>
    <mergeCell ref="A251:J251"/>
    <mergeCell ref="A252:J252"/>
    <mergeCell ref="A264:J264"/>
    <mergeCell ref="A267:J267"/>
    <mergeCell ref="A285:J285"/>
    <mergeCell ref="A5:A7"/>
    <mergeCell ref="A8:A25"/>
    <mergeCell ref="A26:A66"/>
    <mergeCell ref="A67:A73"/>
    <mergeCell ref="A75:A76"/>
    <mergeCell ref="A77:A81"/>
    <mergeCell ref="A82:A85"/>
    <mergeCell ref="A89:A93"/>
    <mergeCell ref="A94:A107"/>
    <mergeCell ref="A108:A116"/>
    <mergeCell ref="A117:A138"/>
    <mergeCell ref="A139:A140"/>
    <mergeCell ref="A141:A144"/>
    <mergeCell ref="A146:A156"/>
    <mergeCell ref="A157:A195"/>
    <mergeCell ref="A197:A198"/>
    <mergeCell ref="A200:A204"/>
    <mergeCell ref="A205:A208"/>
    <mergeCell ref="A209:A210"/>
    <mergeCell ref="A211:A212"/>
    <mergeCell ref="A215:A218"/>
    <mergeCell ref="A220:A227"/>
    <mergeCell ref="A228:A229"/>
    <mergeCell ref="A230:A231"/>
    <mergeCell ref="A232:A244"/>
    <mergeCell ref="A245:A248"/>
    <mergeCell ref="A249:A250"/>
    <mergeCell ref="A253:A257"/>
    <mergeCell ref="A258:A259"/>
    <mergeCell ref="A260:A263"/>
    <mergeCell ref="A265:A266"/>
    <mergeCell ref="A268:A279"/>
    <mergeCell ref="A280:A283"/>
    <mergeCell ref="A286:A294"/>
    <mergeCell ref="C10:C13"/>
    <mergeCell ref="C15:C17"/>
    <mergeCell ref="C18:C21"/>
    <mergeCell ref="C67:C69"/>
    <mergeCell ref="C71:C72"/>
    <mergeCell ref="C75:C76"/>
    <mergeCell ref="C77:C79"/>
    <mergeCell ref="C96:C98"/>
    <mergeCell ref="E96:E98"/>
    <mergeCell ref="I71:I72"/>
    <mergeCell ref="J71:J72"/>
  </mergeCells>
  <dataValidations count="1">
    <dataValidation type="list" allowBlank="1" showInputMessage="1" showErrorMessage="1" sqref="E2 F86 E202 E203 E209 E210 E211 E212 IB285 RX285 ABT285 ALP285 AVL285 BFH285 BPD285 BYZ285 CIV285 CSR285 DCN285 DMJ285 DWF285 EGB285 EPX285 EZT285 FJP285 FTL285 GDH285 GND285 GWZ285 HGV285 HQR285 IAN285 IKJ285 IUF285 JEB285 JNX285 JXT285 KHP285 KRL285 LBH285 LLD285 LUZ285 MEV285 MOR285 MYN285 NIJ285 NSF285 OCB285 OLX285 OVT285 PFP285 PPL285 PZH285 QJD285 QSZ285 RCV285 RMR285 RWN285 SGJ285 SQF285 TAB285 TJX285 TTT285 UDP285 UNL285 UXH285 VHD285 VQZ285 WAV285 WKR285 WUN285 E286 E287 E288 E289 E290 D291 E4:E85 E88:E144 E146:E201 E204:E208 E213:E285 E291:E1048576 IB265:IB266 RX265:RX266 ABT265:ABT266 ALP265:ALP266 AVL265:AVL266 BFH265:BFH266 BPD265:BPD266 BYZ265:BYZ266 CIV265:CIV266 CSR265:CSR266 DCN265:DCN266 DMJ265:DMJ266 DWF265:DWF266 EGB265:EGB266 EPX265:EPX266 EZT265:EZT266 FJP265:FJP266 FTL265:FTL266 GDH265:GDH266 GND265:GND266 GWZ265:GWZ266 HGV265:HGV266 HQR265:HQR266 IAN265:IAN266 IKJ265:IKJ266 IUF265:IUF266 JEB265:JEB266 JNX265:JNX266 JXT265:JXT266 KHP265:KHP266 KRL265:KRL266 LBH265:LBH266 LLD265:LLD266 LUZ265:LUZ266 MEV265:MEV266 MOR265:MOR266 MYN265:MYN266 NIJ265:NIJ266 NSF265:NSF266 OCB265:OCB266 OLX265:OLX266 OVT265:OVT266 PFP265:PFP266 PPL265:PPL266 PZH265:PZH266 QJD265:QJD266 QSZ265:QSZ266 RCV265:RCV266 RMR265:RMR266 RWN265:RWN266 SGJ265:SGJ266 SQF265:SQF266 TAB265:TAB266 TJX265:TJX266 TTT265:TTT266 UDP265:UDP266 UNL265:UNL266 UXH265:UXH266 VHD265:VHD266 VQZ265:VQZ266 WAV265:WAV266 WKR265:WKR266 WUN265:WUN266">
      <formula1>"新建,续建,谋划"</formula1>
    </dataValidation>
  </dataValidations>
  <pageMargins left="0.707638888888889" right="0.707638888888889" top="0.747916666666667" bottom="0.747916666666667" header="0.313888888888889" footer="0.313888888888889"/>
  <pageSetup paperSize="8"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7"/>
  <sheetViews>
    <sheetView view="pageBreakPreview" zoomScale="60" zoomScaleNormal="100" workbookViewId="0">
      <pane ySplit="2" topLeftCell="A278" activePane="bottomLeft" state="frozen"/>
      <selection/>
      <selection pane="bottomLeft" activeCell="D288" sqref="D288"/>
    </sheetView>
  </sheetViews>
  <sheetFormatPr defaultColWidth="9.81666666666667" defaultRowHeight="13.5"/>
  <cols>
    <col min="1" max="1" width="3.5" style="560" customWidth="1"/>
    <col min="2" max="2" width="5.5" style="560" customWidth="1"/>
    <col min="3" max="3" width="19.5" style="560" customWidth="1"/>
    <col min="4" max="4" width="41.375" style="561" customWidth="1"/>
    <col min="5" max="5" width="5.625" style="560" customWidth="1"/>
    <col min="6" max="6" width="11.625" style="560" customWidth="1"/>
    <col min="7" max="7" width="9.375" style="560" customWidth="1"/>
    <col min="8" max="8" width="10.7583333333333" style="562" customWidth="1"/>
    <col min="9" max="9" width="14.5" style="560" customWidth="1"/>
    <col min="10" max="10" width="7.125" style="560" customWidth="1"/>
    <col min="11" max="32" width="9" style="560"/>
    <col min="33" max="16320" width="9.81666666666667" style="560"/>
    <col min="16321" max="16351" width="9" style="560"/>
    <col min="16352" max="16359" width="9" style="661"/>
    <col min="16360" max="16378" width="9" style="560"/>
    <col min="16379" max="16384" width="9" style="661"/>
  </cols>
  <sheetData>
    <row r="1" ht="27" customHeight="1" spans="1:10">
      <c r="A1" s="662" t="s">
        <v>1930</v>
      </c>
      <c r="B1" s="662"/>
      <c r="C1" s="662"/>
      <c r="D1" s="662"/>
      <c r="E1" s="662"/>
      <c r="F1" s="662"/>
      <c r="G1" s="662"/>
      <c r="H1" s="662"/>
      <c r="I1" s="662"/>
      <c r="J1" s="662"/>
    </row>
    <row r="2" s="560" customFormat="1" ht="27" spans="1:10">
      <c r="A2" s="565" t="s">
        <v>0</v>
      </c>
      <c r="B2" s="565" t="s">
        <v>1</v>
      </c>
      <c r="C2" s="565" t="s">
        <v>2</v>
      </c>
      <c r="D2" s="566" t="s">
        <v>3</v>
      </c>
      <c r="E2" s="565" t="s">
        <v>4</v>
      </c>
      <c r="F2" s="565" t="s">
        <v>5</v>
      </c>
      <c r="G2" s="565" t="s">
        <v>6</v>
      </c>
      <c r="H2" s="567" t="s">
        <v>7</v>
      </c>
      <c r="I2" s="565" t="s">
        <v>8</v>
      </c>
      <c r="J2" s="565" t="s">
        <v>9</v>
      </c>
    </row>
    <row r="3" s="560" customFormat="1" ht="27" customHeight="1" spans="1:10">
      <c r="A3" s="566" t="str">
        <f>各县市区统计汇总表2!A22</f>
        <v>合计项目281项，总投资1359.65亿元；其中新建项目182项，总投资955.72亿元；续建项目77项，总投资252.06亿元；谋划项目22项，总投资151.87亿元。</v>
      </c>
      <c r="B3" s="566"/>
      <c r="C3" s="566"/>
      <c r="D3" s="566"/>
      <c r="E3" s="566"/>
      <c r="F3" s="566"/>
      <c r="G3" s="566"/>
      <c r="H3" s="566"/>
      <c r="I3" s="566"/>
      <c r="J3" s="566"/>
    </row>
    <row r="4" s="560" customFormat="1" ht="27" customHeight="1" spans="1:10">
      <c r="A4" s="566" t="str">
        <f>各县市区统计汇总表2!A2</f>
        <v>一、畅行（合计项目80项，总投资344.49亿元；其中新建项目51项，总投资262.28亿元；续建项目19项，总投资54.26亿元；谋划项目10项，总投资27.95亿元。）</v>
      </c>
      <c r="B4" s="566"/>
      <c r="C4" s="566"/>
      <c r="D4" s="566"/>
      <c r="E4" s="566"/>
      <c r="F4" s="566"/>
      <c r="G4" s="566"/>
      <c r="H4" s="566"/>
      <c r="I4" s="566"/>
      <c r="J4" s="566"/>
    </row>
    <row r="5" s="560" customFormat="1" ht="81" spans="1:10">
      <c r="A5" s="568" t="s">
        <v>29</v>
      </c>
      <c r="B5" s="568">
        <v>1</v>
      </c>
      <c r="C5" s="568" t="s">
        <v>30</v>
      </c>
      <c r="D5" s="569" t="s">
        <v>31</v>
      </c>
      <c r="E5" s="568" t="s">
        <v>10</v>
      </c>
      <c r="F5" s="575">
        <v>400000</v>
      </c>
      <c r="G5" s="575" t="s">
        <v>21</v>
      </c>
      <c r="H5" s="575" t="s">
        <v>21</v>
      </c>
      <c r="I5" s="568" t="s">
        <v>32</v>
      </c>
      <c r="J5" s="568" t="s">
        <v>33</v>
      </c>
    </row>
    <row r="6" s="560" customFormat="1" ht="40.5" spans="1:10">
      <c r="A6" s="568"/>
      <c r="B6" s="568">
        <v>2</v>
      </c>
      <c r="C6" s="568" t="s">
        <v>35</v>
      </c>
      <c r="D6" s="569" t="s">
        <v>36</v>
      </c>
      <c r="E6" s="568" t="s">
        <v>10</v>
      </c>
      <c r="F6" s="576">
        <v>560000</v>
      </c>
      <c r="G6" s="568" t="s">
        <v>21</v>
      </c>
      <c r="H6" s="568" t="s">
        <v>21</v>
      </c>
      <c r="I6" s="568" t="s">
        <v>37</v>
      </c>
      <c r="J6" s="568" t="s">
        <v>38</v>
      </c>
    </row>
    <row r="7" s="560" customFormat="1" ht="54" spans="1:10">
      <c r="A7" s="568"/>
      <c r="B7" s="568">
        <v>3</v>
      </c>
      <c r="C7" s="568" t="s">
        <v>39</v>
      </c>
      <c r="D7" s="569" t="s">
        <v>40</v>
      </c>
      <c r="E7" s="568" t="s">
        <v>10</v>
      </c>
      <c r="F7" s="577" t="s">
        <v>21</v>
      </c>
      <c r="G7" s="578" t="s">
        <v>41</v>
      </c>
      <c r="H7" s="578" t="s">
        <v>42</v>
      </c>
      <c r="I7" s="568" t="s">
        <v>1240</v>
      </c>
      <c r="J7" s="572" t="s">
        <v>44</v>
      </c>
    </row>
    <row r="8" s="560" customFormat="1" ht="27" spans="1:10">
      <c r="A8" s="568"/>
      <c r="B8" s="568">
        <v>4</v>
      </c>
      <c r="C8" s="568"/>
      <c r="D8" s="569" t="s">
        <v>1931</v>
      </c>
      <c r="E8" s="568" t="s">
        <v>10</v>
      </c>
      <c r="F8" s="577">
        <v>40000</v>
      </c>
      <c r="G8" s="578" t="s">
        <v>51</v>
      </c>
      <c r="H8" s="578" t="s">
        <v>52</v>
      </c>
      <c r="I8" s="568" t="s">
        <v>53</v>
      </c>
      <c r="J8" s="568" t="s">
        <v>54</v>
      </c>
    </row>
    <row r="9" s="560" customFormat="1" ht="40.5" spans="1:10">
      <c r="A9" s="568"/>
      <c r="B9" s="568">
        <v>5</v>
      </c>
      <c r="C9" s="568" t="s">
        <v>55</v>
      </c>
      <c r="D9" s="569" t="s">
        <v>1932</v>
      </c>
      <c r="E9" s="568" t="s">
        <v>10</v>
      </c>
      <c r="F9" s="577">
        <v>6700</v>
      </c>
      <c r="G9" s="578" t="s">
        <v>61</v>
      </c>
      <c r="H9" s="578" t="s">
        <v>62</v>
      </c>
      <c r="I9" s="568" t="s">
        <v>1242</v>
      </c>
      <c r="J9" s="568" t="s">
        <v>54</v>
      </c>
    </row>
    <row r="10" s="560" customFormat="1" ht="27" spans="1:10">
      <c r="A10" s="568"/>
      <c r="B10" s="568">
        <v>6</v>
      </c>
      <c r="C10" s="568"/>
      <c r="D10" s="569" t="s">
        <v>1933</v>
      </c>
      <c r="E10" s="568" t="s">
        <v>10</v>
      </c>
      <c r="F10" s="577" t="s">
        <v>21</v>
      </c>
      <c r="G10" s="578" t="s">
        <v>65</v>
      </c>
      <c r="H10" s="578" t="s">
        <v>66</v>
      </c>
      <c r="I10" s="568" t="s">
        <v>53</v>
      </c>
      <c r="J10" s="568" t="s">
        <v>54</v>
      </c>
    </row>
    <row r="11" s="560" customFormat="1" ht="27" spans="1:10">
      <c r="A11" s="568"/>
      <c r="B11" s="568">
        <v>7</v>
      </c>
      <c r="C11" s="568"/>
      <c r="D11" s="569" t="s">
        <v>1934</v>
      </c>
      <c r="E11" s="568" t="s">
        <v>10</v>
      </c>
      <c r="F11" s="577">
        <v>15700</v>
      </c>
      <c r="G11" s="578" t="s">
        <v>68</v>
      </c>
      <c r="H11" s="578" t="s">
        <v>62</v>
      </c>
      <c r="I11" s="568" t="s">
        <v>1243</v>
      </c>
      <c r="J11" s="568" t="s">
        <v>54</v>
      </c>
    </row>
    <row r="12" s="560" customFormat="1" ht="40.5" spans="1:10">
      <c r="A12" s="568"/>
      <c r="B12" s="568">
        <v>8</v>
      </c>
      <c r="C12" s="568" t="s">
        <v>70</v>
      </c>
      <c r="D12" s="569" t="s">
        <v>71</v>
      </c>
      <c r="E12" s="568" t="s">
        <v>10</v>
      </c>
      <c r="F12" s="577">
        <v>23000</v>
      </c>
      <c r="G12" s="578" t="s">
        <v>72</v>
      </c>
      <c r="H12" s="578" t="s">
        <v>66</v>
      </c>
      <c r="I12" s="568" t="s">
        <v>1244</v>
      </c>
      <c r="J12" s="568" t="s">
        <v>54</v>
      </c>
    </row>
    <row r="13" s="560" customFormat="1" ht="27" spans="1:10">
      <c r="A13" s="568"/>
      <c r="B13" s="568">
        <v>9</v>
      </c>
      <c r="C13" s="568"/>
      <c r="D13" s="569" t="s">
        <v>1935</v>
      </c>
      <c r="E13" s="568" t="s">
        <v>85</v>
      </c>
      <c r="F13" s="576">
        <v>94000</v>
      </c>
      <c r="G13" s="576">
        <v>2020.1</v>
      </c>
      <c r="H13" s="582" t="s">
        <v>1127</v>
      </c>
      <c r="I13" s="568" t="s">
        <v>87</v>
      </c>
      <c r="J13" s="568" t="s">
        <v>38</v>
      </c>
    </row>
    <row r="14" s="560" customFormat="1" ht="27" spans="1:10">
      <c r="A14" s="568"/>
      <c r="B14" s="568">
        <v>10</v>
      </c>
      <c r="C14" s="568"/>
      <c r="D14" s="569" t="s">
        <v>90</v>
      </c>
      <c r="E14" s="568" t="s">
        <v>85</v>
      </c>
      <c r="F14" s="577">
        <v>97900</v>
      </c>
      <c r="G14" s="578" t="s">
        <v>91</v>
      </c>
      <c r="H14" s="578" t="s">
        <v>92</v>
      </c>
      <c r="I14" s="568" t="s">
        <v>93</v>
      </c>
      <c r="J14" s="568" t="s">
        <v>38</v>
      </c>
    </row>
    <row r="15" s="560" customFormat="1" ht="27" spans="1:10">
      <c r="A15" s="568"/>
      <c r="B15" s="568">
        <v>11</v>
      </c>
      <c r="C15" s="568" t="s">
        <v>103</v>
      </c>
      <c r="D15" s="569" t="s">
        <v>115</v>
      </c>
      <c r="E15" s="568" t="s">
        <v>85</v>
      </c>
      <c r="F15" s="568" t="s">
        <v>21</v>
      </c>
      <c r="G15" s="568" t="s">
        <v>21</v>
      </c>
      <c r="H15" s="568" t="s">
        <v>21</v>
      </c>
      <c r="I15" s="568" t="s">
        <v>116</v>
      </c>
      <c r="J15" s="568" t="s">
        <v>117</v>
      </c>
    </row>
    <row r="16" s="560" customFormat="1" ht="40.5" spans="1:10">
      <c r="A16" s="568"/>
      <c r="B16" s="568">
        <v>12</v>
      </c>
      <c r="C16" s="568"/>
      <c r="D16" s="569" t="s">
        <v>118</v>
      </c>
      <c r="E16" s="568" t="s">
        <v>11</v>
      </c>
      <c r="F16" s="575" t="s">
        <v>21</v>
      </c>
      <c r="G16" s="575" t="s">
        <v>21</v>
      </c>
      <c r="H16" s="575" t="s">
        <v>21</v>
      </c>
      <c r="I16" s="568" t="s">
        <v>34</v>
      </c>
      <c r="J16" s="568" t="s">
        <v>34</v>
      </c>
    </row>
    <row r="17" s="560" customFormat="1" spans="1:10">
      <c r="A17" s="568"/>
      <c r="B17" s="568">
        <v>13</v>
      </c>
      <c r="C17" s="568" t="s">
        <v>119</v>
      </c>
      <c r="D17" s="569" t="s">
        <v>126</v>
      </c>
      <c r="E17" s="568" t="s">
        <v>11</v>
      </c>
      <c r="F17" s="568" t="s">
        <v>21</v>
      </c>
      <c r="G17" s="568" t="s">
        <v>21</v>
      </c>
      <c r="H17" s="568" t="s">
        <v>21</v>
      </c>
      <c r="I17" s="568" t="s">
        <v>54</v>
      </c>
      <c r="J17" s="568" t="s">
        <v>54</v>
      </c>
    </row>
    <row r="18" s="560" customFormat="1" spans="1:10">
      <c r="A18" s="568"/>
      <c r="B18" s="568">
        <v>14</v>
      </c>
      <c r="C18" s="568"/>
      <c r="D18" s="569" t="s">
        <v>127</v>
      </c>
      <c r="E18" s="568" t="s">
        <v>11</v>
      </c>
      <c r="F18" s="568" t="s">
        <v>21</v>
      </c>
      <c r="G18" s="568" t="s">
        <v>21</v>
      </c>
      <c r="H18" s="568" t="s">
        <v>21</v>
      </c>
      <c r="I18" s="568" t="s">
        <v>54</v>
      </c>
      <c r="J18" s="568" t="s">
        <v>54</v>
      </c>
    </row>
    <row r="19" s="560" customFormat="1" ht="27" spans="1:10">
      <c r="A19" s="568"/>
      <c r="B19" s="568">
        <v>15</v>
      </c>
      <c r="C19" s="568"/>
      <c r="D19" s="569" t="s">
        <v>128</v>
      </c>
      <c r="E19" s="568" t="s">
        <v>11</v>
      </c>
      <c r="F19" s="568" t="s">
        <v>21</v>
      </c>
      <c r="G19" s="568" t="s">
        <v>21</v>
      </c>
      <c r="H19" s="568" t="s">
        <v>21</v>
      </c>
      <c r="I19" s="568" t="s">
        <v>54</v>
      </c>
      <c r="J19" s="568" t="s">
        <v>54</v>
      </c>
    </row>
    <row r="20" s="560" customFormat="1" ht="40.5" spans="1:10">
      <c r="A20" s="568"/>
      <c r="B20" s="568">
        <v>16</v>
      </c>
      <c r="C20" s="568" t="s">
        <v>129</v>
      </c>
      <c r="D20" s="569" t="s">
        <v>130</v>
      </c>
      <c r="E20" s="568" t="s">
        <v>10</v>
      </c>
      <c r="F20" s="576">
        <v>5400</v>
      </c>
      <c r="G20" s="584">
        <v>2021.6</v>
      </c>
      <c r="H20" s="581" t="s">
        <v>1250</v>
      </c>
      <c r="I20" s="568" t="s">
        <v>34</v>
      </c>
      <c r="J20" s="568" t="s">
        <v>34</v>
      </c>
    </row>
    <row r="21" s="560" customFormat="1" ht="40.5" spans="1:10">
      <c r="A21" s="568"/>
      <c r="B21" s="568">
        <v>17</v>
      </c>
      <c r="C21" s="568" t="s">
        <v>142</v>
      </c>
      <c r="D21" s="569" t="s">
        <v>143</v>
      </c>
      <c r="E21" s="568" t="s">
        <v>11</v>
      </c>
      <c r="F21" s="575">
        <v>200000</v>
      </c>
      <c r="G21" s="568" t="s">
        <v>21</v>
      </c>
      <c r="H21" s="568" t="s">
        <v>21</v>
      </c>
      <c r="I21" s="568" t="s">
        <v>21</v>
      </c>
      <c r="J21" s="568" t="s">
        <v>144</v>
      </c>
    </row>
    <row r="22" s="560" customFormat="1" ht="40.5" spans="1:10">
      <c r="A22" s="568"/>
      <c r="B22" s="568">
        <v>18</v>
      </c>
      <c r="C22" s="568" t="s">
        <v>146</v>
      </c>
      <c r="D22" s="569" t="s">
        <v>21</v>
      </c>
      <c r="E22" s="568" t="s">
        <v>11</v>
      </c>
      <c r="F22" s="568" t="s">
        <v>21</v>
      </c>
      <c r="G22" s="568" t="s">
        <v>21</v>
      </c>
      <c r="H22" s="568" t="s">
        <v>21</v>
      </c>
      <c r="I22" s="568" t="s">
        <v>21</v>
      </c>
      <c r="J22" s="568" t="s">
        <v>144</v>
      </c>
    </row>
    <row r="23" s="560" customFormat="1" ht="27" spans="1:10">
      <c r="A23" s="568"/>
      <c r="B23" s="568">
        <v>19</v>
      </c>
      <c r="C23" s="568" t="s">
        <v>147</v>
      </c>
      <c r="D23" s="569" t="s">
        <v>148</v>
      </c>
      <c r="E23" s="568" t="s">
        <v>10</v>
      </c>
      <c r="F23" s="577">
        <v>27247</v>
      </c>
      <c r="G23" s="568">
        <v>2021.1</v>
      </c>
      <c r="H23" s="568">
        <v>2022.12</v>
      </c>
      <c r="I23" s="568" t="s">
        <v>149</v>
      </c>
      <c r="J23" s="568" t="s">
        <v>34</v>
      </c>
    </row>
    <row r="24" s="560" customFormat="1" ht="40.5" spans="1:10">
      <c r="A24" s="568" t="s">
        <v>150</v>
      </c>
      <c r="B24" s="568">
        <v>20</v>
      </c>
      <c r="C24" s="568" t="s">
        <v>220</v>
      </c>
      <c r="D24" s="595" t="s">
        <v>221</v>
      </c>
      <c r="E24" s="568" t="s">
        <v>85</v>
      </c>
      <c r="F24" s="568">
        <v>17572</v>
      </c>
      <c r="G24" s="568">
        <v>2020.9</v>
      </c>
      <c r="H24" s="568">
        <v>2021.12</v>
      </c>
      <c r="I24" s="568" t="s">
        <v>149</v>
      </c>
      <c r="J24" s="568" t="s">
        <v>34</v>
      </c>
    </row>
    <row r="25" s="560" customFormat="1" ht="40.5" spans="1:10">
      <c r="A25" s="568"/>
      <c r="B25" s="568">
        <v>21</v>
      </c>
      <c r="C25" s="568" t="s">
        <v>222</v>
      </c>
      <c r="D25" s="569" t="s">
        <v>223</v>
      </c>
      <c r="E25" s="568" t="s">
        <v>10</v>
      </c>
      <c r="F25" s="576">
        <v>4950</v>
      </c>
      <c r="G25" s="568">
        <v>2021</v>
      </c>
      <c r="H25" s="568">
        <v>2022</v>
      </c>
      <c r="I25" s="568" t="s">
        <v>37</v>
      </c>
      <c r="J25" s="568" t="s">
        <v>224</v>
      </c>
    </row>
    <row r="26" s="560" customFormat="1" ht="40.5" spans="1:10">
      <c r="A26" s="568"/>
      <c r="B26" s="568">
        <v>22</v>
      </c>
      <c r="C26" s="568" t="s">
        <v>227</v>
      </c>
      <c r="D26" s="569" t="s">
        <v>228</v>
      </c>
      <c r="E26" s="568" t="s">
        <v>11</v>
      </c>
      <c r="F26" s="575">
        <v>70000</v>
      </c>
      <c r="G26" s="568">
        <v>2024.6</v>
      </c>
      <c r="H26" s="568">
        <v>2028.6</v>
      </c>
      <c r="I26" s="568" t="s">
        <v>1270</v>
      </c>
      <c r="J26" s="568" t="s">
        <v>24</v>
      </c>
    </row>
    <row r="27" s="560" customFormat="1" ht="27" spans="1:10">
      <c r="A27" s="568"/>
      <c r="B27" s="568">
        <v>23</v>
      </c>
      <c r="C27" s="568" t="s">
        <v>230</v>
      </c>
      <c r="D27" s="569" t="s">
        <v>231</v>
      </c>
      <c r="E27" s="568" t="s">
        <v>10</v>
      </c>
      <c r="F27" s="576">
        <v>53462.51</v>
      </c>
      <c r="G27" s="568">
        <v>2020.12</v>
      </c>
      <c r="H27" s="579">
        <v>2023.12</v>
      </c>
      <c r="I27" s="568" t="s">
        <v>232</v>
      </c>
      <c r="J27" s="568" t="s">
        <v>24</v>
      </c>
    </row>
    <row r="28" s="560" customFormat="1" ht="54" spans="1:10">
      <c r="A28" s="568"/>
      <c r="B28" s="568">
        <v>24</v>
      </c>
      <c r="C28" s="568" t="s">
        <v>233</v>
      </c>
      <c r="D28" s="569" t="s">
        <v>234</v>
      </c>
      <c r="E28" s="568" t="s">
        <v>10</v>
      </c>
      <c r="F28" s="576">
        <v>8197</v>
      </c>
      <c r="G28" s="568">
        <v>2021.8</v>
      </c>
      <c r="H28" s="568">
        <v>2022.9</v>
      </c>
      <c r="I28" s="568" t="s">
        <v>149</v>
      </c>
      <c r="J28" s="568" t="s">
        <v>34</v>
      </c>
    </row>
    <row r="29" s="560" customFormat="1" ht="27" spans="1:10">
      <c r="A29" s="568"/>
      <c r="B29" s="568">
        <v>25</v>
      </c>
      <c r="C29" s="568" t="s">
        <v>1273</v>
      </c>
      <c r="D29" s="569" t="s">
        <v>1274</v>
      </c>
      <c r="E29" s="576" t="s">
        <v>85</v>
      </c>
      <c r="F29" s="579">
        <v>4632</v>
      </c>
      <c r="G29" s="579">
        <v>2021.3</v>
      </c>
      <c r="H29" s="579">
        <v>2022.3</v>
      </c>
      <c r="I29" s="579" t="s">
        <v>149</v>
      </c>
      <c r="J29" s="568" t="s">
        <v>34</v>
      </c>
    </row>
    <row r="30" s="560" customFormat="1" spans="1:10">
      <c r="A30" s="568"/>
      <c r="B30" s="568">
        <v>26</v>
      </c>
      <c r="C30" s="568" t="s">
        <v>1276</v>
      </c>
      <c r="D30" s="569" t="s">
        <v>1277</v>
      </c>
      <c r="E30" s="576" t="s">
        <v>85</v>
      </c>
      <c r="F30" s="579">
        <v>3613</v>
      </c>
      <c r="G30" s="579">
        <v>2020.11</v>
      </c>
      <c r="H30" s="579">
        <v>2021.9</v>
      </c>
      <c r="I30" s="579" t="s">
        <v>149</v>
      </c>
      <c r="J30" s="568" t="s">
        <v>34</v>
      </c>
    </row>
    <row r="31" s="560" customFormat="1" ht="54" spans="1:10">
      <c r="A31" s="568"/>
      <c r="B31" s="568">
        <v>27</v>
      </c>
      <c r="C31" s="568" t="s">
        <v>1278</v>
      </c>
      <c r="D31" s="569" t="s">
        <v>1279</v>
      </c>
      <c r="E31" s="576" t="s">
        <v>85</v>
      </c>
      <c r="F31" s="579">
        <v>4195</v>
      </c>
      <c r="G31" s="579">
        <v>2021.3</v>
      </c>
      <c r="H31" s="579">
        <v>2021.12</v>
      </c>
      <c r="I31" s="579" t="s">
        <v>149</v>
      </c>
      <c r="J31" s="568" t="s">
        <v>34</v>
      </c>
    </row>
    <row r="32" s="560" customFormat="1" ht="27" spans="1:10">
      <c r="A32" s="568"/>
      <c r="B32" s="568">
        <v>28</v>
      </c>
      <c r="C32" s="568" t="s">
        <v>235</v>
      </c>
      <c r="D32" s="569" t="s">
        <v>236</v>
      </c>
      <c r="E32" s="568" t="s">
        <v>85</v>
      </c>
      <c r="F32" s="576">
        <v>15000</v>
      </c>
      <c r="G32" s="568">
        <v>2020.03</v>
      </c>
      <c r="H32" s="568">
        <v>2021.12</v>
      </c>
      <c r="I32" s="568" t="s">
        <v>37</v>
      </c>
      <c r="J32" s="568" t="s">
        <v>38</v>
      </c>
    </row>
    <row r="33" s="560" customFormat="1" ht="40.5" spans="1:10">
      <c r="A33" s="568"/>
      <c r="B33" s="568">
        <v>29</v>
      </c>
      <c r="C33" s="568" t="s">
        <v>237</v>
      </c>
      <c r="D33" s="569" t="s">
        <v>238</v>
      </c>
      <c r="E33" s="568" t="s">
        <v>85</v>
      </c>
      <c r="F33" s="576">
        <v>13000</v>
      </c>
      <c r="G33" s="568">
        <v>2020.06</v>
      </c>
      <c r="H33" s="568">
        <v>2021.06</v>
      </c>
      <c r="I33" s="568" t="s">
        <v>37</v>
      </c>
      <c r="J33" s="568" t="s">
        <v>38</v>
      </c>
    </row>
    <row r="34" s="560" customFormat="1" ht="27" spans="1:10">
      <c r="A34" s="568"/>
      <c r="B34" s="568">
        <v>30</v>
      </c>
      <c r="C34" s="568" t="s">
        <v>1280</v>
      </c>
      <c r="D34" s="569" t="s">
        <v>1281</v>
      </c>
      <c r="E34" s="576" t="s">
        <v>85</v>
      </c>
      <c r="F34" s="579">
        <v>200000</v>
      </c>
      <c r="G34" s="579">
        <v>2019</v>
      </c>
      <c r="H34" s="579">
        <v>2023</v>
      </c>
      <c r="I34" s="579" t="s">
        <v>37</v>
      </c>
      <c r="J34" s="568" t="s">
        <v>38</v>
      </c>
    </row>
    <row r="35" s="560" customFormat="1" ht="40.5" spans="1:10">
      <c r="A35" s="568"/>
      <c r="B35" s="568">
        <v>31</v>
      </c>
      <c r="C35" s="568" t="s">
        <v>239</v>
      </c>
      <c r="D35" s="569" t="s">
        <v>240</v>
      </c>
      <c r="E35" s="568" t="s">
        <v>85</v>
      </c>
      <c r="F35" s="576">
        <v>3000</v>
      </c>
      <c r="G35" s="568">
        <v>2020.8</v>
      </c>
      <c r="H35" s="568">
        <v>2021.3</v>
      </c>
      <c r="I35" s="568" t="s">
        <v>37</v>
      </c>
      <c r="J35" s="568" t="s">
        <v>38</v>
      </c>
    </row>
    <row r="36" s="560" customFormat="1" ht="27" spans="1:10">
      <c r="A36" s="568"/>
      <c r="B36" s="568">
        <v>32</v>
      </c>
      <c r="C36" s="568" t="s">
        <v>241</v>
      </c>
      <c r="D36" s="569" t="s">
        <v>242</v>
      </c>
      <c r="E36" s="568" t="s">
        <v>11</v>
      </c>
      <c r="F36" s="568" t="s">
        <v>21</v>
      </c>
      <c r="G36" s="568" t="s">
        <v>21</v>
      </c>
      <c r="H36" s="568" t="s">
        <v>21</v>
      </c>
      <c r="I36" s="568" t="s">
        <v>243</v>
      </c>
      <c r="J36" s="568" t="s">
        <v>54</v>
      </c>
    </row>
    <row r="37" s="560" customFormat="1" ht="27" spans="1:10">
      <c r="A37" s="568"/>
      <c r="B37" s="568">
        <v>33</v>
      </c>
      <c r="C37" s="568" t="s">
        <v>1282</v>
      </c>
      <c r="D37" s="569" t="s">
        <v>1283</v>
      </c>
      <c r="E37" s="568" t="s">
        <v>10</v>
      </c>
      <c r="F37" s="576" t="s">
        <v>21</v>
      </c>
      <c r="G37" s="576" t="s">
        <v>21</v>
      </c>
      <c r="H37" s="576" t="s">
        <v>21</v>
      </c>
      <c r="I37" s="568" t="s">
        <v>243</v>
      </c>
      <c r="J37" s="579" t="s">
        <v>54</v>
      </c>
    </row>
    <row r="38" s="560" customFormat="1" ht="40.5" spans="1:10">
      <c r="A38" s="568"/>
      <c r="B38" s="568">
        <v>34</v>
      </c>
      <c r="C38" s="568" t="s">
        <v>244</v>
      </c>
      <c r="D38" s="569" t="s">
        <v>245</v>
      </c>
      <c r="E38" s="568" t="s">
        <v>10</v>
      </c>
      <c r="F38" s="576">
        <v>540000</v>
      </c>
      <c r="G38" s="596">
        <v>2021.12</v>
      </c>
      <c r="H38" s="568" t="s">
        <v>246</v>
      </c>
      <c r="I38" s="568" t="s">
        <v>247</v>
      </c>
      <c r="J38" s="568" t="s">
        <v>248</v>
      </c>
    </row>
    <row r="39" s="560" customFormat="1" ht="40.5" spans="1:10">
      <c r="A39" s="568"/>
      <c r="B39" s="568">
        <v>35</v>
      </c>
      <c r="C39" s="568" t="s">
        <v>249</v>
      </c>
      <c r="D39" s="569" t="s">
        <v>250</v>
      </c>
      <c r="E39" s="568" t="s">
        <v>10</v>
      </c>
      <c r="F39" s="576">
        <v>68100</v>
      </c>
      <c r="G39" s="568">
        <v>2021.5</v>
      </c>
      <c r="H39" s="568">
        <v>2023.5</v>
      </c>
      <c r="I39" s="568" t="s">
        <v>247</v>
      </c>
      <c r="J39" s="568" t="s">
        <v>248</v>
      </c>
    </row>
    <row r="40" s="560" customFormat="1" ht="27" spans="1:10">
      <c r="A40" s="568"/>
      <c r="B40" s="568">
        <v>36</v>
      </c>
      <c r="C40" s="568" t="s">
        <v>251</v>
      </c>
      <c r="D40" s="569" t="s">
        <v>252</v>
      </c>
      <c r="E40" s="568" t="s">
        <v>85</v>
      </c>
      <c r="F40" s="577">
        <v>50000</v>
      </c>
      <c r="G40" s="583">
        <v>2021.6</v>
      </c>
      <c r="H40" s="597" t="s">
        <v>1284</v>
      </c>
      <c r="I40" s="568" t="s">
        <v>247</v>
      </c>
      <c r="J40" s="568" t="s">
        <v>248</v>
      </c>
    </row>
    <row r="41" s="560" customFormat="1" ht="40.5" spans="1:10">
      <c r="A41" s="568"/>
      <c r="B41" s="568">
        <v>37</v>
      </c>
      <c r="C41" s="568" t="s">
        <v>254</v>
      </c>
      <c r="D41" s="569" t="s">
        <v>255</v>
      </c>
      <c r="E41" s="568" t="s">
        <v>10</v>
      </c>
      <c r="F41" s="576">
        <v>31700</v>
      </c>
      <c r="G41" s="568">
        <v>2019.6</v>
      </c>
      <c r="H41" s="568">
        <v>2022.12</v>
      </c>
      <c r="I41" s="568" t="s">
        <v>247</v>
      </c>
      <c r="J41" s="568" t="s">
        <v>248</v>
      </c>
    </row>
    <row r="42" s="560" customFormat="1" ht="40.5" spans="1:10">
      <c r="A42" s="568"/>
      <c r="B42" s="568">
        <v>38</v>
      </c>
      <c r="C42" s="568" t="s">
        <v>256</v>
      </c>
      <c r="D42" s="569" t="s">
        <v>257</v>
      </c>
      <c r="E42" s="568" t="s">
        <v>10</v>
      </c>
      <c r="F42" s="576">
        <v>30000</v>
      </c>
      <c r="G42" s="579">
        <v>2024.6</v>
      </c>
      <c r="H42" s="579">
        <v>2025.12</v>
      </c>
      <c r="I42" s="568" t="s">
        <v>247</v>
      </c>
      <c r="J42" s="568" t="s">
        <v>248</v>
      </c>
    </row>
    <row r="43" s="560" customFormat="1" ht="27" spans="1:10">
      <c r="A43" s="568"/>
      <c r="B43" s="568">
        <v>39</v>
      </c>
      <c r="C43" s="568" t="s">
        <v>258</v>
      </c>
      <c r="D43" s="569" t="s">
        <v>259</v>
      </c>
      <c r="E43" s="568" t="s">
        <v>10</v>
      </c>
      <c r="F43" s="576">
        <v>20000</v>
      </c>
      <c r="G43" s="568">
        <v>2021.12</v>
      </c>
      <c r="H43" s="568">
        <v>2024.12</v>
      </c>
      <c r="I43" s="568" t="s">
        <v>247</v>
      </c>
      <c r="J43" s="568" t="s">
        <v>248</v>
      </c>
    </row>
    <row r="44" s="560" customFormat="1" ht="27" spans="1:10">
      <c r="A44" s="568"/>
      <c r="B44" s="568">
        <v>40</v>
      </c>
      <c r="C44" s="568" t="s">
        <v>1285</v>
      </c>
      <c r="D44" s="569" t="s">
        <v>1286</v>
      </c>
      <c r="E44" s="568" t="s">
        <v>85</v>
      </c>
      <c r="F44" s="576">
        <v>5000</v>
      </c>
      <c r="G44" s="579">
        <v>2019</v>
      </c>
      <c r="H44" s="579">
        <v>2021</v>
      </c>
      <c r="I44" s="579" t="s">
        <v>247</v>
      </c>
      <c r="J44" s="579" t="s">
        <v>248</v>
      </c>
    </row>
    <row r="45" s="560" customFormat="1" ht="27" spans="1:10">
      <c r="A45" s="568"/>
      <c r="B45" s="568">
        <v>41</v>
      </c>
      <c r="C45" s="568" t="s">
        <v>1287</v>
      </c>
      <c r="D45" s="569" t="s">
        <v>1288</v>
      </c>
      <c r="E45" s="568" t="s">
        <v>85</v>
      </c>
      <c r="F45" s="579">
        <v>2000</v>
      </c>
      <c r="G45" s="579">
        <v>2020</v>
      </c>
      <c r="H45" s="579">
        <v>2021</v>
      </c>
      <c r="I45" s="579" t="s">
        <v>247</v>
      </c>
      <c r="J45" s="568" t="s">
        <v>248</v>
      </c>
    </row>
    <row r="46" s="560" customFormat="1" ht="27" spans="1:10">
      <c r="A46" s="568"/>
      <c r="B46" s="568">
        <v>42</v>
      </c>
      <c r="C46" s="568" t="s">
        <v>275</v>
      </c>
      <c r="D46" s="569" t="s">
        <v>276</v>
      </c>
      <c r="E46" s="568" t="s">
        <v>10</v>
      </c>
      <c r="F46" s="576">
        <v>40000</v>
      </c>
      <c r="G46" s="579" t="s">
        <v>21</v>
      </c>
      <c r="H46" s="579" t="s">
        <v>21</v>
      </c>
      <c r="I46" s="568" t="s">
        <v>277</v>
      </c>
      <c r="J46" s="579" t="s">
        <v>278</v>
      </c>
    </row>
    <row r="47" s="560" customFormat="1" ht="27" spans="1:10">
      <c r="A47" s="568"/>
      <c r="B47" s="568">
        <v>43</v>
      </c>
      <c r="C47" s="568" t="s">
        <v>1289</v>
      </c>
      <c r="D47" s="569" t="s">
        <v>1841</v>
      </c>
      <c r="E47" s="568" t="s">
        <v>10</v>
      </c>
      <c r="F47" s="576">
        <v>80000</v>
      </c>
      <c r="G47" s="579" t="s">
        <v>21</v>
      </c>
      <c r="H47" s="579" t="s">
        <v>21</v>
      </c>
      <c r="I47" s="568" t="s">
        <v>277</v>
      </c>
      <c r="J47" s="579" t="s">
        <v>278</v>
      </c>
    </row>
    <row r="48" s="560" customFormat="1" spans="1:10">
      <c r="A48" s="568"/>
      <c r="B48" s="568">
        <v>44</v>
      </c>
      <c r="C48" s="579" t="s">
        <v>281</v>
      </c>
      <c r="D48" s="573" t="s">
        <v>282</v>
      </c>
      <c r="E48" s="568" t="s">
        <v>10</v>
      </c>
      <c r="F48" s="576">
        <v>20000</v>
      </c>
      <c r="G48" s="579" t="s">
        <v>21</v>
      </c>
      <c r="H48" s="579" t="s">
        <v>21</v>
      </c>
      <c r="I48" s="568" t="s">
        <v>277</v>
      </c>
      <c r="J48" s="579" t="s">
        <v>278</v>
      </c>
    </row>
    <row r="49" s="560" customFormat="1" ht="27" spans="1:10">
      <c r="A49" s="568"/>
      <c r="B49" s="568">
        <v>45</v>
      </c>
      <c r="C49" s="568" t="s">
        <v>283</v>
      </c>
      <c r="D49" s="569" t="s">
        <v>284</v>
      </c>
      <c r="E49" s="568" t="s">
        <v>10</v>
      </c>
      <c r="F49" s="576">
        <v>7500</v>
      </c>
      <c r="G49" s="579" t="s">
        <v>21</v>
      </c>
      <c r="H49" s="579" t="s">
        <v>21</v>
      </c>
      <c r="I49" s="568" t="s">
        <v>277</v>
      </c>
      <c r="J49" s="579" t="s">
        <v>278</v>
      </c>
    </row>
    <row r="50" s="560" customFormat="1" ht="27" spans="1:10">
      <c r="A50" s="568"/>
      <c r="B50" s="568">
        <v>46</v>
      </c>
      <c r="C50" s="568" t="s">
        <v>285</v>
      </c>
      <c r="D50" s="569" t="s">
        <v>286</v>
      </c>
      <c r="E50" s="568" t="s">
        <v>10</v>
      </c>
      <c r="F50" s="576">
        <v>4500</v>
      </c>
      <c r="G50" s="579" t="s">
        <v>21</v>
      </c>
      <c r="H50" s="579" t="s">
        <v>21</v>
      </c>
      <c r="I50" s="568" t="s">
        <v>277</v>
      </c>
      <c r="J50" s="579" t="s">
        <v>278</v>
      </c>
    </row>
    <row r="51" s="560" customFormat="1" ht="27" spans="1:10">
      <c r="A51" s="568"/>
      <c r="B51" s="568">
        <v>47</v>
      </c>
      <c r="C51" s="568" t="s">
        <v>1292</v>
      </c>
      <c r="D51" s="569" t="s">
        <v>1293</v>
      </c>
      <c r="E51" s="568" t="s">
        <v>10</v>
      </c>
      <c r="F51" s="579">
        <v>6500</v>
      </c>
      <c r="G51" s="579">
        <v>2021</v>
      </c>
      <c r="H51" s="579">
        <v>2021</v>
      </c>
      <c r="I51" s="579" t="s">
        <v>277</v>
      </c>
      <c r="J51" s="568" t="s">
        <v>278</v>
      </c>
    </row>
    <row r="52" s="560" customFormat="1" ht="27" spans="1:10">
      <c r="A52" s="568"/>
      <c r="B52" s="568">
        <v>48</v>
      </c>
      <c r="C52" s="568" t="s">
        <v>1294</v>
      </c>
      <c r="D52" s="569" t="s">
        <v>1842</v>
      </c>
      <c r="E52" s="568" t="s">
        <v>11</v>
      </c>
      <c r="F52" s="576">
        <v>4500</v>
      </c>
      <c r="G52" s="579" t="s">
        <v>21</v>
      </c>
      <c r="H52" s="579" t="s">
        <v>21</v>
      </c>
      <c r="I52" s="568" t="s">
        <v>277</v>
      </c>
      <c r="J52" s="579" t="s">
        <v>278</v>
      </c>
    </row>
    <row r="53" s="560" customFormat="1" ht="27" spans="1:10">
      <c r="A53" s="568"/>
      <c r="B53" s="568">
        <v>49</v>
      </c>
      <c r="C53" s="568" t="s">
        <v>291</v>
      </c>
      <c r="D53" s="569" t="s">
        <v>292</v>
      </c>
      <c r="E53" s="568" t="s">
        <v>11</v>
      </c>
      <c r="F53" s="576">
        <v>5000</v>
      </c>
      <c r="G53" s="579" t="s">
        <v>21</v>
      </c>
      <c r="H53" s="579" t="s">
        <v>21</v>
      </c>
      <c r="I53" s="568" t="s">
        <v>277</v>
      </c>
      <c r="J53" s="579" t="s">
        <v>278</v>
      </c>
    </row>
    <row r="54" s="560" customFormat="1" ht="27" spans="1:10">
      <c r="A54" s="568"/>
      <c r="B54" s="568">
        <v>50</v>
      </c>
      <c r="C54" s="568" t="s">
        <v>1296</v>
      </c>
      <c r="D54" s="569" t="s">
        <v>1297</v>
      </c>
      <c r="E54" s="576" t="s">
        <v>85</v>
      </c>
      <c r="F54" s="579">
        <v>5000</v>
      </c>
      <c r="G54" s="579">
        <v>2020</v>
      </c>
      <c r="H54" s="579">
        <v>2022</v>
      </c>
      <c r="I54" s="579" t="s">
        <v>277</v>
      </c>
      <c r="J54" s="568" t="s">
        <v>278</v>
      </c>
    </row>
    <row r="55" s="560" customFormat="1" ht="54" spans="1:10">
      <c r="A55" s="568"/>
      <c r="B55" s="568">
        <v>51</v>
      </c>
      <c r="C55" s="568" t="s">
        <v>266</v>
      </c>
      <c r="D55" s="569" t="s">
        <v>1299</v>
      </c>
      <c r="E55" s="576" t="s">
        <v>85</v>
      </c>
      <c r="F55" s="579">
        <v>2800</v>
      </c>
      <c r="G55" s="579">
        <v>2020</v>
      </c>
      <c r="H55" s="579">
        <v>2021</v>
      </c>
      <c r="I55" s="579" t="s">
        <v>262</v>
      </c>
      <c r="J55" s="568" t="s">
        <v>264</v>
      </c>
    </row>
    <row r="56" s="560" customFormat="1" ht="54" spans="1:10">
      <c r="A56" s="568" t="s">
        <v>1176</v>
      </c>
      <c r="B56" s="568">
        <v>52</v>
      </c>
      <c r="C56" s="592" t="s">
        <v>1314</v>
      </c>
      <c r="D56" s="593" t="s">
        <v>1315</v>
      </c>
      <c r="E56" s="576" t="s">
        <v>85</v>
      </c>
      <c r="F56" s="579">
        <v>7914</v>
      </c>
      <c r="G56" s="579">
        <v>2021.5</v>
      </c>
      <c r="H56" s="579">
        <v>2022.12</v>
      </c>
      <c r="I56" s="579" t="s">
        <v>149</v>
      </c>
      <c r="J56" s="568" t="s">
        <v>34</v>
      </c>
    </row>
    <row r="57" s="560" customFormat="1" ht="40.5" spans="1:10">
      <c r="A57" s="568"/>
      <c r="B57" s="568">
        <v>53</v>
      </c>
      <c r="C57" s="592"/>
      <c r="D57" s="569" t="s">
        <v>1316</v>
      </c>
      <c r="E57" s="576" t="s">
        <v>10</v>
      </c>
      <c r="F57" s="579">
        <v>2700</v>
      </c>
      <c r="G57" s="579">
        <v>2021.1</v>
      </c>
      <c r="H57" s="579">
        <v>2021.12</v>
      </c>
      <c r="I57" s="579"/>
      <c r="J57" s="568"/>
    </row>
    <row r="58" s="560" customFormat="1" ht="67.5" spans="1:10">
      <c r="A58" s="568"/>
      <c r="B58" s="568">
        <v>54</v>
      </c>
      <c r="C58" s="568" t="s">
        <v>1317</v>
      </c>
      <c r="D58" s="569" t="s">
        <v>1318</v>
      </c>
      <c r="E58" s="576" t="s">
        <v>85</v>
      </c>
      <c r="F58" s="579">
        <v>3200</v>
      </c>
      <c r="G58" s="579">
        <v>2020</v>
      </c>
      <c r="H58" s="579">
        <v>2022</v>
      </c>
      <c r="I58" s="579" t="s">
        <v>232</v>
      </c>
      <c r="J58" s="568" t="s">
        <v>24</v>
      </c>
    </row>
    <row r="59" s="560" customFormat="1" ht="27" spans="1:10">
      <c r="A59" s="568"/>
      <c r="B59" s="568">
        <v>55</v>
      </c>
      <c r="C59" s="568" t="s">
        <v>1320</v>
      </c>
      <c r="D59" s="569" t="s">
        <v>1321</v>
      </c>
      <c r="E59" s="576" t="s">
        <v>10</v>
      </c>
      <c r="F59" s="579">
        <v>3970</v>
      </c>
      <c r="G59" s="579">
        <v>2021</v>
      </c>
      <c r="H59" s="579">
        <v>2021</v>
      </c>
      <c r="I59" s="579" t="s">
        <v>243</v>
      </c>
      <c r="J59" s="568" t="s">
        <v>54</v>
      </c>
    </row>
    <row r="60" s="560" customFormat="1" ht="67.5" spans="1:10">
      <c r="A60" s="568"/>
      <c r="B60" s="568">
        <v>56</v>
      </c>
      <c r="C60" s="568" t="s">
        <v>1322</v>
      </c>
      <c r="D60" s="569" t="s">
        <v>1323</v>
      </c>
      <c r="E60" s="576" t="s">
        <v>10</v>
      </c>
      <c r="F60" s="579">
        <v>16515</v>
      </c>
      <c r="G60" s="579">
        <v>2021</v>
      </c>
      <c r="H60" s="579">
        <v>2022</v>
      </c>
      <c r="I60" s="579" t="s">
        <v>37</v>
      </c>
      <c r="J60" s="568" t="s">
        <v>38</v>
      </c>
    </row>
    <row r="61" s="560" customFormat="1" ht="54" spans="1:10">
      <c r="A61" s="568"/>
      <c r="B61" s="568">
        <v>57</v>
      </c>
      <c r="C61" s="568" t="s">
        <v>362</v>
      </c>
      <c r="D61" s="569" t="s">
        <v>1324</v>
      </c>
      <c r="E61" s="576" t="s">
        <v>10</v>
      </c>
      <c r="F61" s="576">
        <v>252900</v>
      </c>
      <c r="G61" s="568">
        <v>2021</v>
      </c>
      <c r="H61" s="568">
        <v>2025</v>
      </c>
      <c r="I61" s="568" t="s">
        <v>247</v>
      </c>
      <c r="J61" s="568" t="s">
        <v>248</v>
      </c>
    </row>
    <row r="62" s="560" customFormat="1" ht="40.5" spans="1:10">
      <c r="A62" s="568"/>
      <c r="B62" s="568">
        <v>58</v>
      </c>
      <c r="C62" s="568" t="s">
        <v>1325</v>
      </c>
      <c r="D62" s="569" t="s">
        <v>1326</v>
      </c>
      <c r="E62" s="576" t="s">
        <v>85</v>
      </c>
      <c r="F62" s="579">
        <v>13812</v>
      </c>
      <c r="G62" s="579">
        <v>2021</v>
      </c>
      <c r="H62" s="579">
        <v>2021</v>
      </c>
      <c r="I62" s="608" t="s">
        <v>262</v>
      </c>
      <c r="J62" s="568" t="s">
        <v>264</v>
      </c>
    </row>
    <row r="63" s="560" customFormat="1" ht="40.5" spans="1:10">
      <c r="A63" s="568"/>
      <c r="B63" s="568">
        <v>59</v>
      </c>
      <c r="C63" s="568"/>
      <c r="D63" s="569" t="s">
        <v>1329</v>
      </c>
      <c r="E63" s="576" t="s">
        <v>10</v>
      </c>
      <c r="F63" s="599">
        <v>154000</v>
      </c>
      <c r="G63" s="584">
        <v>2023.3</v>
      </c>
      <c r="H63" s="597">
        <v>2025.12</v>
      </c>
      <c r="I63" s="608"/>
      <c r="J63" s="568"/>
    </row>
    <row r="64" s="560" customFormat="1" ht="54" spans="1:10">
      <c r="A64" s="568"/>
      <c r="B64" s="568">
        <v>60</v>
      </c>
      <c r="C64" s="568" t="s">
        <v>1330</v>
      </c>
      <c r="D64" s="600" t="s">
        <v>1331</v>
      </c>
      <c r="E64" s="576" t="s">
        <v>10</v>
      </c>
      <c r="F64" s="599">
        <v>9460</v>
      </c>
      <c r="G64" s="601">
        <v>2020.12</v>
      </c>
      <c r="H64" s="597">
        <v>2022.12</v>
      </c>
      <c r="I64" s="608" t="s">
        <v>1332</v>
      </c>
      <c r="J64" s="588" t="s">
        <v>273</v>
      </c>
    </row>
    <row r="65" s="560" customFormat="1" ht="67.5" spans="1:10">
      <c r="A65" s="568"/>
      <c r="B65" s="568">
        <v>61</v>
      </c>
      <c r="C65" s="568" t="s">
        <v>367</v>
      </c>
      <c r="D65" s="569" t="s">
        <v>1843</v>
      </c>
      <c r="E65" s="576" t="s">
        <v>10</v>
      </c>
      <c r="F65" s="576">
        <v>21200</v>
      </c>
      <c r="G65" s="579" t="s">
        <v>21</v>
      </c>
      <c r="H65" s="579" t="s">
        <v>21</v>
      </c>
      <c r="I65" s="568" t="s">
        <v>277</v>
      </c>
      <c r="J65" s="568" t="s">
        <v>278</v>
      </c>
    </row>
    <row r="66" s="560" customFormat="1" ht="40.5" spans="1:10">
      <c r="A66" s="568" t="s">
        <v>393</v>
      </c>
      <c r="B66" s="568">
        <v>62</v>
      </c>
      <c r="C66" s="568" t="s">
        <v>396</v>
      </c>
      <c r="D66" s="569" t="s">
        <v>397</v>
      </c>
      <c r="E66" s="568" t="s">
        <v>10</v>
      </c>
      <c r="F66" s="575">
        <v>30000</v>
      </c>
      <c r="G66" s="588" t="s">
        <v>21</v>
      </c>
      <c r="H66" s="588" t="s">
        <v>21</v>
      </c>
      <c r="I66" s="609" t="s">
        <v>398</v>
      </c>
      <c r="J66" s="568" t="s">
        <v>54</v>
      </c>
    </row>
    <row r="67" s="560" customFormat="1" ht="27" spans="1:10">
      <c r="A67" s="568"/>
      <c r="B67" s="568">
        <v>63</v>
      </c>
      <c r="C67" s="568" t="s">
        <v>399</v>
      </c>
      <c r="D67" s="569" t="s">
        <v>400</v>
      </c>
      <c r="E67" s="568" t="s">
        <v>10</v>
      </c>
      <c r="F67" s="576">
        <v>55476</v>
      </c>
      <c r="G67" s="568" t="s">
        <v>401</v>
      </c>
      <c r="H67" s="579">
        <v>2022.6</v>
      </c>
      <c r="I67" s="568" t="s">
        <v>232</v>
      </c>
      <c r="J67" s="568" t="s">
        <v>24</v>
      </c>
    </row>
    <row r="68" s="560" customFormat="1" ht="27" spans="1:10">
      <c r="A68" s="568"/>
      <c r="B68" s="568">
        <v>64</v>
      </c>
      <c r="C68" s="588" t="s">
        <v>403</v>
      </c>
      <c r="D68" s="602" t="s">
        <v>404</v>
      </c>
      <c r="E68" s="568" t="s">
        <v>10</v>
      </c>
      <c r="F68" s="603">
        <v>24940</v>
      </c>
      <c r="G68" s="601">
        <v>2020.12</v>
      </c>
      <c r="H68" s="601">
        <v>2022.12</v>
      </c>
      <c r="I68" s="610" t="s">
        <v>366</v>
      </c>
      <c r="J68" s="588" t="s">
        <v>273</v>
      </c>
    </row>
    <row r="69" s="560" customFormat="1" ht="27" spans="1:10">
      <c r="A69" s="568" t="s">
        <v>425</v>
      </c>
      <c r="B69" s="568">
        <v>65</v>
      </c>
      <c r="C69" s="568" t="s">
        <v>1340</v>
      </c>
      <c r="D69" s="569" t="s">
        <v>1341</v>
      </c>
      <c r="E69" s="568" t="s">
        <v>10</v>
      </c>
      <c r="F69" s="575">
        <v>1000</v>
      </c>
      <c r="G69" s="568">
        <v>2021</v>
      </c>
      <c r="H69" s="568">
        <v>2021</v>
      </c>
      <c r="I69" s="568" t="s">
        <v>232</v>
      </c>
      <c r="J69" s="588" t="s">
        <v>24</v>
      </c>
    </row>
    <row r="70" s="560" customFormat="1" ht="54" spans="1:10">
      <c r="A70" s="568"/>
      <c r="B70" s="568">
        <v>66</v>
      </c>
      <c r="C70" s="568" t="s">
        <v>1342</v>
      </c>
      <c r="D70" s="569" t="s">
        <v>1343</v>
      </c>
      <c r="E70" s="568" t="s">
        <v>10</v>
      </c>
      <c r="F70" s="575">
        <v>1800</v>
      </c>
      <c r="G70" s="568">
        <v>2021</v>
      </c>
      <c r="H70" s="568">
        <v>2021</v>
      </c>
      <c r="I70" s="568" t="s">
        <v>243</v>
      </c>
      <c r="J70" s="588" t="s">
        <v>54</v>
      </c>
    </row>
    <row r="71" s="560" customFormat="1" ht="54" spans="1:10">
      <c r="A71" s="568"/>
      <c r="B71" s="568">
        <v>67</v>
      </c>
      <c r="C71" s="568" t="s">
        <v>1344</v>
      </c>
      <c r="D71" s="569" t="s">
        <v>1345</v>
      </c>
      <c r="E71" s="568" t="s">
        <v>10</v>
      </c>
      <c r="F71" s="575">
        <v>166</v>
      </c>
      <c r="G71" s="568">
        <v>2021</v>
      </c>
      <c r="H71" s="568">
        <v>2021</v>
      </c>
      <c r="I71" s="568" t="s">
        <v>247</v>
      </c>
      <c r="J71" s="588" t="s">
        <v>248</v>
      </c>
    </row>
    <row r="72" s="560" customFormat="1" ht="27" spans="1:10">
      <c r="A72" s="568"/>
      <c r="B72" s="568">
        <v>68</v>
      </c>
      <c r="C72" s="568" t="s">
        <v>1346</v>
      </c>
      <c r="D72" s="569" t="s">
        <v>1347</v>
      </c>
      <c r="E72" s="568" t="s">
        <v>10</v>
      </c>
      <c r="F72" s="575">
        <v>500</v>
      </c>
      <c r="G72" s="568">
        <v>2021</v>
      </c>
      <c r="H72" s="568">
        <v>2021</v>
      </c>
      <c r="I72" s="568" t="s">
        <v>277</v>
      </c>
      <c r="J72" s="588" t="s">
        <v>278</v>
      </c>
    </row>
    <row r="73" s="560" customFormat="1" ht="40.5" spans="1:10">
      <c r="A73" s="568" t="s">
        <v>435</v>
      </c>
      <c r="B73" s="568">
        <v>69</v>
      </c>
      <c r="C73" s="568" t="s">
        <v>1356</v>
      </c>
      <c r="D73" s="569" t="s">
        <v>1357</v>
      </c>
      <c r="E73" s="568" t="s">
        <v>10</v>
      </c>
      <c r="F73" s="575">
        <v>19880</v>
      </c>
      <c r="G73" s="579">
        <v>2021.3</v>
      </c>
      <c r="H73" s="579">
        <v>2022.12</v>
      </c>
      <c r="I73" s="568" t="s">
        <v>149</v>
      </c>
      <c r="J73" s="568" t="s">
        <v>34</v>
      </c>
    </row>
    <row r="74" s="560" customFormat="1" ht="40.5" spans="1:10">
      <c r="A74" s="568"/>
      <c r="B74" s="568">
        <v>70</v>
      </c>
      <c r="C74" s="568" t="s">
        <v>1359</v>
      </c>
      <c r="D74" s="569" t="s">
        <v>1360</v>
      </c>
      <c r="E74" s="568" t="s">
        <v>10</v>
      </c>
      <c r="F74" s="575">
        <v>2850</v>
      </c>
      <c r="G74" s="568">
        <v>2021</v>
      </c>
      <c r="H74" s="568">
        <v>2021</v>
      </c>
      <c r="I74" s="568" t="s">
        <v>247</v>
      </c>
      <c r="J74" s="568" t="s">
        <v>248</v>
      </c>
    </row>
    <row r="75" s="560" customFormat="1" ht="94.5" spans="1:10">
      <c r="A75" s="568"/>
      <c r="B75" s="568">
        <v>71</v>
      </c>
      <c r="C75" s="568" t="s">
        <v>1361</v>
      </c>
      <c r="D75" s="569" t="s">
        <v>1362</v>
      </c>
      <c r="E75" s="568" t="s">
        <v>10</v>
      </c>
      <c r="F75" s="576">
        <v>878</v>
      </c>
      <c r="G75" s="568">
        <v>2019</v>
      </c>
      <c r="H75" s="568">
        <v>2021</v>
      </c>
      <c r="I75" s="576" t="s">
        <v>272</v>
      </c>
      <c r="J75" s="568" t="s">
        <v>273</v>
      </c>
    </row>
    <row r="76" s="560" customFormat="1" ht="54" spans="1:10">
      <c r="A76" s="568"/>
      <c r="B76" s="568">
        <v>72</v>
      </c>
      <c r="C76" s="568" t="s">
        <v>1363</v>
      </c>
      <c r="D76" s="573" t="s">
        <v>1364</v>
      </c>
      <c r="E76" s="568" t="s">
        <v>10</v>
      </c>
      <c r="F76" s="576">
        <v>7972</v>
      </c>
      <c r="G76" s="568">
        <v>2021</v>
      </c>
      <c r="H76" s="579" t="s">
        <v>21</v>
      </c>
      <c r="I76" s="568" t="s">
        <v>277</v>
      </c>
      <c r="J76" s="579" t="s">
        <v>278</v>
      </c>
    </row>
    <row r="77" s="560" customFormat="1" ht="27" spans="1:10">
      <c r="A77" s="568"/>
      <c r="B77" s="568">
        <v>73</v>
      </c>
      <c r="C77" s="568" t="s">
        <v>1365</v>
      </c>
      <c r="D77" s="569" t="s">
        <v>444</v>
      </c>
      <c r="E77" s="568" t="s">
        <v>10</v>
      </c>
      <c r="F77" s="576">
        <v>800</v>
      </c>
      <c r="G77" s="604" t="s">
        <v>192</v>
      </c>
      <c r="H77" s="568">
        <v>2021</v>
      </c>
      <c r="I77" s="568" t="s">
        <v>37</v>
      </c>
      <c r="J77" s="568" t="s">
        <v>38</v>
      </c>
    </row>
    <row r="78" s="558" customFormat="1" spans="1:10">
      <c r="A78" s="568"/>
      <c r="B78" s="568">
        <v>74</v>
      </c>
      <c r="C78" s="568" t="s">
        <v>1366</v>
      </c>
      <c r="D78" s="569" t="s">
        <v>1367</v>
      </c>
      <c r="E78" s="568" t="s">
        <v>10</v>
      </c>
      <c r="F78" s="576">
        <v>6628</v>
      </c>
      <c r="G78" s="568">
        <v>2021</v>
      </c>
      <c r="H78" s="568">
        <v>2021</v>
      </c>
      <c r="I78" s="568" t="s">
        <v>264</v>
      </c>
      <c r="J78" s="568" t="s">
        <v>264</v>
      </c>
    </row>
    <row r="79" s="558" customFormat="1" ht="54" spans="1:10">
      <c r="A79" s="568"/>
      <c r="B79" s="568">
        <v>75</v>
      </c>
      <c r="C79" s="568" t="s">
        <v>1371</v>
      </c>
      <c r="D79" s="569" t="s">
        <v>1372</v>
      </c>
      <c r="E79" s="568" t="s">
        <v>10</v>
      </c>
      <c r="F79" s="576">
        <v>575</v>
      </c>
      <c r="G79" s="568">
        <v>2020</v>
      </c>
      <c r="H79" s="568">
        <v>2021</v>
      </c>
      <c r="I79" s="568" t="s">
        <v>232</v>
      </c>
      <c r="J79" s="568" t="s">
        <v>24</v>
      </c>
    </row>
    <row r="80" s="558" customFormat="1" ht="81" spans="1:10">
      <c r="A80" s="568" t="s">
        <v>456</v>
      </c>
      <c r="B80" s="568">
        <v>76</v>
      </c>
      <c r="C80" s="568" t="s">
        <v>1379</v>
      </c>
      <c r="D80" s="569" t="s">
        <v>1380</v>
      </c>
      <c r="E80" s="568" t="s">
        <v>10</v>
      </c>
      <c r="F80" s="568">
        <v>6313</v>
      </c>
      <c r="G80" s="568">
        <v>2020</v>
      </c>
      <c r="H80" s="568">
        <v>2022</v>
      </c>
      <c r="I80" s="568" t="s">
        <v>243</v>
      </c>
      <c r="J80" s="568" t="s">
        <v>54</v>
      </c>
    </row>
    <row r="81" s="560" customFormat="1" ht="27" spans="1:10">
      <c r="A81" s="568"/>
      <c r="B81" s="568">
        <v>77</v>
      </c>
      <c r="C81" s="568" t="s">
        <v>1381</v>
      </c>
      <c r="D81" s="569" t="s">
        <v>1382</v>
      </c>
      <c r="E81" s="568" t="s">
        <v>10</v>
      </c>
      <c r="F81" s="568">
        <v>500</v>
      </c>
      <c r="G81" s="568">
        <v>2021.7</v>
      </c>
      <c r="H81" s="568">
        <v>2021.12</v>
      </c>
      <c r="I81" s="568" t="s">
        <v>149</v>
      </c>
      <c r="J81" s="568" t="s">
        <v>34</v>
      </c>
    </row>
    <row r="82" s="558" customFormat="1" ht="81" spans="1:10">
      <c r="A82" s="568"/>
      <c r="B82" s="568">
        <v>78</v>
      </c>
      <c r="C82" s="568" t="s">
        <v>1383</v>
      </c>
      <c r="D82" s="569" t="s">
        <v>1384</v>
      </c>
      <c r="E82" s="568" t="s">
        <v>10</v>
      </c>
      <c r="F82" s="570">
        <v>6016</v>
      </c>
      <c r="G82" s="568">
        <v>2021</v>
      </c>
      <c r="H82" s="568">
        <v>2021</v>
      </c>
      <c r="I82" s="568" t="s">
        <v>262</v>
      </c>
      <c r="J82" s="568" t="s">
        <v>264</v>
      </c>
    </row>
    <row r="83" s="558" customFormat="1" ht="27" spans="1:10">
      <c r="A83" s="568"/>
      <c r="B83" s="568">
        <v>79</v>
      </c>
      <c r="C83" s="568" t="s">
        <v>1385</v>
      </c>
      <c r="D83" s="569" t="s">
        <v>1386</v>
      </c>
      <c r="E83" s="568" t="s">
        <v>10</v>
      </c>
      <c r="F83" s="568">
        <v>1000</v>
      </c>
      <c r="G83" s="568">
        <v>2021</v>
      </c>
      <c r="H83" s="568">
        <v>2021</v>
      </c>
      <c r="I83" s="568" t="s">
        <v>277</v>
      </c>
      <c r="J83" s="568" t="s">
        <v>278</v>
      </c>
    </row>
    <row r="84" s="560" customFormat="1" ht="27" spans="1:10">
      <c r="A84" s="568"/>
      <c r="B84" s="568">
        <v>80</v>
      </c>
      <c r="C84" s="568" t="s">
        <v>1166</v>
      </c>
      <c r="D84" s="569" t="s">
        <v>1167</v>
      </c>
      <c r="E84" s="568" t="s">
        <v>10</v>
      </c>
      <c r="F84" s="576">
        <v>1800</v>
      </c>
      <c r="G84" s="579" t="s">
        <v>21</v>
      </c>
      <c r="H84" s="579" t="s">
        <v>21</v>
      </c>
      <c r="I84" s="568" t="s">
        <v>277</v>
      </c>
      <c r="J84" s="568" t="s">
        <v>278</v>
      </c>
    </row>
    <row r="85" s="560" customFormat="1" ht="27" customHeight="1" spans="1:10">
      <c r="A85" s="566" t="str">
        <f>各县市区统计汇总表2!A4</f>
        <v>二、靓景（合计项目170项，总投资955.07亿元；其中新建项目111项，总投资665.35亿元；续建项目48项，总投资165.8亿元；谋划项目11项，总投资123.92亿元。）</v>
      </c>
      <c r="B85" s="566"/>
      <c r="C85" s="566"/>
      <c r="D85" s="566"/>
      <c r="E85" s="566"/>
      <c r="F85" s="566"/>
      <c r="G85" s="566"/>
      <c r="H85" s="566"/>
      <c r="I85" s="566"/>
      <c r="J85" s="566"/>
    </row>
    <row r="86" s="560" customFormat="1" ht="27" customHeight="1" spans="1:10">
      <c r="A86" s="566" t="str">
        <f>各县市区统计汇总表2!A5</f>
        <v>1、园林绿化（合计项目49项，总投资59.23亿元；其中新建项目24项，总投资11.08亿元；续建项目22项，总投资100.33亿元；谋划项目7项，总投资111.4亿元。）</v>
      </c>
      <c r="B86" s="566"/>
      <c r="C86" s="566"/>
      <c r="D86" s="566"/>
      <c r="E86" s="566"/>
      <c r="F86" s="566"/>
      <c r="G86" s="566"/>
      <c r="H86" s="566"/>
      <c r="I86" s="566"/>
      <c r="J86" s="566"/>
    </row>
    <row r="87" s="560" customFormat="1" ht="40.5" spans="1:10">
      <c r="A87" s="568" t="s">
        <v>476</v>
      </c>
      <c r="B87" s="568">
        <v>81</v>
      </c>
      <c r="C87" s="568" t="s">
        <v>1390</v>
      </c>
      <c r="D87" s="569" t="s">
        <v>1391</v>
      </c>
      <c r="E87" s="568" t="s">
        <v>85</v>
      </c>
      <c r="F87" s="605">
        <v>4000</v>
      </c>
      <c r="G87" s="605">
        <v>2020</v>
      </c>
      <c r="H87" s="579">
        <v>2021</v>
      </c>
      <c r="I87" s="568" t="s">
        <v>1392</v>
      </c>
      <c r="J87" s="568" t="s">
        <v>24</v>
      </c>
    </row>
    <row r="88" s="560" customFormat="1" ht="40.5" spans="1:10">
      <c r="A88" s="568" t="s">
        <v>480</v>
      </c>
      <c r="B88" s="568">
        <v>82</v>
      </c>
      <c r="C88" s="579" t="s">
        <v>481</v>
      </c>
      <c r="D88" s="573" t="s">
        <v>482</v>
      </c>
      <c r="E88" s="568" t="s">
        <v>10</v>
      </c>
      <c r="F88" s="579">
        <v>8000</v>
      </c>
      <c r="G88" s="605" t="s">
        <v>21</v>
      </c>
      <c r="H88" s="579" t="s">
        <v>21</v>
      </c>
      <c r="I88" s="568" t="s">
        <v>277</v>
      </c>
      <c r="J88" s="568" t="s">
        <v>278</v>
      </c>
    </row>
    <row r="89" s="560" customFormat="1" ht="27" spans="1:10">
      <c r="A89" s="568"/>
      <c r="B89" s="568">
        <v>83</v>
      </c>
      <c r="C89" s="568" t="s">
        <v>485</v>
      </c>
      <c r="D89" s="569" t="s">
        <v>1393</v>
      </c>
      <c r="E89" s="568" t="s">
        <v>10</v>
      </c>
      <c r="F89" s="579">
        <v>309</v>
      </c>
      <c r="G89" s="579" t="s">
        <v>21</v>
      </c>
      <c r="H89" s="579" t="s">
        <v>21</v>
      </c>
      <c r="I89" s="568" t="s">
        <v>37</v>
      </c>
      <c r="J89" s="568" t="s">
        <v>38</v>
      </c>
    </row>
    <row r="90" s="560" customFormat="1" ht="27" spans="1:10">
      <c r="A90" s="568"/>
      <c r="B90" s="568">
        <v>84</v>
      </c>
      <c r="C90" s="568" t="s">
        <v>487</v>
      </c>
      <c r="D90" s="569" t="s">
        <v>488</v>
      </c>
      <c r="E90" s="568" t="s">
        <v>10</v>
      </c>
      <c r="F90" s="579">
        <v>14000</v>
      </c>
      <c r="G90" s="579">
        <v>2021</v>
      </c>
      <c r="H90" s="579">
        <v>2023</v>
      </c>
      <c r="I90" s="568" t="s">
        <v>149</v>
      </c>
      <c r="J90" s="568" t="s">
        <v>34</v>
      </c>
    </row>
    <row r="91" s="560" customFormat="1" ht="27" spans="1:10">
      <c r="A91" s="568"/>
      <c r="B91" s="568">
        <v>85</v>
      </c>
      <c r="C91" s="568" t="s">
        <v>489</v>
      </c>
      <c r="D91" s="569" t="s">
        <v>490</v>
      </c>
      <c r="E91" s="568" t="s">
        <v>10</v>
      </c>
      <c r="F91" s="583">
        <v>13171</v>
      </c>
      <c r="G91" s="583">
        <v>2024</v>
      </c>
      <c r="H91" s="597">
        <v>2025</v>
      </c>
      <c r="I91" s="568" t="s">
        <v>262</v>
      </c>
      <c r="J91" s="568" t="s">
        <v>264</v>
      </c>
    </row>
    <row r="92" s="560" customFormat="1" ht="27" spans="1:10">
      <c r="A92" s="568"/>
      <c r="B92" s="568">
        <v>86</v>
      </c>
      <c r="C92" s="568" t="s">
        <v>491</v>
      </c>
      <c r="D92" s="569" t="s">
        <v>492</v>
      </c>
      <c r="E92" s="568" t="s">
        <v>10</v>
      </c>
      <c r="F92" s="583">
        <v>2000</v>
      </c>
      <c r="G92" s="579" t="s">
        <v>21</v>
      </c>
      <c r="H92" s="579" t="s">
        <v>21</v>
      </c>
      <c r="I92" s="568" t="s">
        <v>277</v>
      </c>
      <c r="J92" s="568" t="s">
        <v>278</v>
      </c>
    </row>
    <row r="93" s="560" customFormat="1" ht="27" spans="1:10">
      <c r="A93" s="568"/>
      <c r="B93" s="568">
        <v>87</v>
      </c>
      <c r="C93" s="568" t="s">
        <v>500</v>
      </c>
      <c r="D93" s="606" t="s">
        <v>501</v>
      </c>
      <c r="E93" s="568" t="s">
        <v>11</v>
      </c>
      <c r="F93" s="579" t="s">
        <v>21</v>
      </c>
      <c r="G93" s="579" t="s">
        <v>21</v>
      </c>
      <c r="H93" s="579" t="s">
        <v>21</v>
      </c>
      <c r="I93" s="572" t="s">
        <v>277</v>
      </c>
      <c r="J93" s="572" t="s">
        <v>278</v>
      </c>
    </row>
    <row r="94" s="560" customFormat="1" ht="40.5" spans="1:10">
      <c r="A94" s="568"/>
      <c r="B94" s="568">
        <v>88</v>
      </c>
      <c r="C94" s="568" t="s">
        <v>1397</v>
      </c>
      <c r="D94" s="606" t="s">
        <v>1398</v>
      </c>
      <c r="E94" s="568" t="s">
        <v>11</v>
      </c>
      <c r="F94" s="579" t="s">
        <v>21</v>
      </c>
      <c r="G94" s="579">
        <v>2021</v>
      </c>
      <c r="H94" s="579">
        <v>2025</v>
      </c>
      <c r="I94" s="572" t="s">
        <v>1399</v>
      </c>
      <c r="J94" s="572" t="s">
        <v>54</v>
      </c>
    </row>
    <row r="95" s="560" customFormat="1" ht="27" spans="1:10">
      <c r="A95" s="568" t="s">
        <v>504</v>
      </c>
      <c r="B95" s="568">
        <v>89</v>
      </c>
      <c r="C95" s="568" t="s">
        <v>516</v>
      </c>
      <c r="D95" s="607" t="s">
        <v>517</v>
      </c>
      <c r="E95" s="568" t="s">
        <v>10</v>
      </c>
      <c r="F95" s="579">
        <v>2000</v>
      </c>
      <c r="G95" s="579" t="s">
        <v>21</v>
      </c>
      <c r="H95" s="579" t="s">
        <v>21</v>
      </c>
      <c r="I95" s="568" t="s">
        <v>277</v>
      </c>
      <c r="J95" s="568" t="s">
        <v>278</v>
      </c>
    </row>
    <row r="96" s="560" customFormat="1" ht="40.5" spans="1:10">
      <c r="A96" s="568"/>
      <c r="B96" s="568">
        <v>90</v>
      </c>
      <c r="C96" s="568" t="s">
        <v>1405</v>
      </c>
      <c r="D96" s="569" t="s">
        <v>1406</v>
      </c>
      <c r="E96" s="568" t="s">
        <v>10</v>
      </c>
      <c r="F96" s="568">
        <v>6500</v>
      </c>
      <c r="G96" s="568">
        <v>2021</v>
      </c>
      <c r="H96" s="579">
        <v>2021</v>
      </c>
      <c r="I96" s="568" t="s">
        <v>247</v>
      </c>
      <c r="J96" s="568" t="s">
        <v>248</v>
      </c>
    </row>
    <row r="97" s="560" customFormat="1" ht="27" spans="1:10">
      <c r="A97" s="568"/>
      <c r="B97" s="568">
        <v>91</v>
      </c>
      <c r="C97" s="568" t="s">
        <v>1407</v>
      </c>
      <c r="D97" s="569" t="s">
        <v>1408</v>
      </c>
      <c r="E97" s="568" t="s">
        <v>10</v>
      </c>
      <c r="F97" s="579">
        <v>1800</v>
      </c>
      <c r="G97" s="579">
        <v>2021</v>
      </c>
      <c r="H97" s="579">
        <v>2021</v>
      </c>
      <c r="I97" s="568" t="s">
        <v>149</v>
      </c>
      <c r="J97" s="568" t="s">
        <v>34</v>
      </c>
    </row>
    <row r="98" s="560" customFormat="1" ht="54" spans="1:10">
      <c r="A98" s="568"/>
      <c r="B98" s="568">
        <v>92</v>
      </c>
      <c r="C98" s="568" t="s">
        <v>1409</v>
      </c>
      <c r="D98" s="569" t="s">
        <v>1410</v>
      </c>
      <c r="E98" s="568" t="s">
        <v>85</v>
      </c>
      <c r="F98" s="568">
        <v>4478</v>
      </c>
      <c r="G98" s="568">
        <v>2020</v>
      </c>
      <c r="H98" s="579">
        <v>2021</v>
      </c>
      <c r="I98" s="568" t="s">
        <v>262</v>
      </c>
      <c r="J98" s="568" t="s">
        <v>264</v>
      </c>
    </row>
    <row r="99" s="560" customFormat="1" ht="27" spans="1:10">
      <c r="A99" s="568"/>
      <c r="B99" s="568">
        <v>93</v>
      </c>
      <c r="C99" s="568" t="s">
        <v>1414</v>
      </c>
      <c r="D99" s="569" t="s">
        <v>1415</v>
      </c>
      <c r="E99" s="568" t="s">
        <v>85</v>
      </c>
      <c r="F99" s="579">
        <v>10400</v>
      </c>
      <c r="G99" s="579">
        <v>2020</v>
      </c>
      <c r="H99" s="579">
        <v>2023</v>
      </c>
      <c r="I99" s="568" t="s">
        <v>37</v>
      </c>
      <c r="J99" s="568" t="s">
        <v>38</v>
      </c>
    </row>
    <row r="100" s="560" customFormat="1" spans="1:10">
      <c r="A100" s="568"/>
      <c r="B100" s="568">
        <v>94</v>
      </c>
      <c r="C100" s="568" t="s">
        <v>1416</v>
      </c>
      <c r="D100" s="569" t="s">
        <v>1417</v>
      </c>
      <c r="E100" s="568" t="s">
        <v>85</v>
      </c>
      <c r="F100" s="579">
        <v>18000</v>
      </c>
      <c r="G100" s="579">
        <v>2020</v>
      </c>
      <c r="H100" s="579">
        <v>2021</v>
      </c>
      <c r="I100" s="568" t="s">
        <v>37</v>
      </c>
      <c r="J100" s="568" t="s">
        <v>38</v>
      </c>
    </row>
    <row r="101" s="560" customFormat="1" ht="54" spans="1:10">
      <c r="A101" s="568"/>
      <c r="B101" s="568">
        <v>95</v>
      </c>
      <c r="C101" s="568" t="s">
        <v>1418</v>
      </c>
      <c r="D101" s="569" t="s">
        <v>1419</v>
      </c>
      <c r="E101" s="568" t="s">
        <v>85</v>
      </c>
      <c r="F101" s="579">
        <v>55100</v>
      </c>
      <c r="G101" s="579">
        <v>2016</v>
      </c>
      <c r="H101" s="579">
        <v>2022</v>
      </c>
      <c r="I101" s="568" t="s">
        <v>262</v>
      </c>
      <c r="J101" s="568" t="s">
        <v>264</v>
      </c>
    </row>
    <row r="102" s="560" customFormat="1" ht="27" spans="1:10">
      <c r="A102" s="568"/>
      <c r="B102" s="568">
        <v>96</v>
      </c>
      <c r="C102" s="568" t="s">
        <v>1420</v>
      </c>
      <c r="D102" s="569" t="s">
        <v>1421</v>
      </c>
      <c r="E102" s="568" t="s">
        <v>85</v>
      </c>
      <c r="F102" s="568">
        <v>80000</v>
      </c>
      <c r="G102" s="579">
        <v>2016</v>
      </c>
      <c r="H102" s="568">
        <v>2025</v>
      </c>
      <c r="I102" s="568" t="s">
        <v>247</v>
      </c>
      <c r="J102" s="568" t="s">
        <v>248</v>
      </c>
    </row>
    <row r="103" s="560" customFormat="1" ht="40.5" spans="1:10">
      <c r="A103" s="568"/>
      <c r="B103" s="568">
        <v>97</v>
      </c>
      <c r="C103" s="568" t="s">
        <v>1427</v>
      </c>
      <c r="D103" s="569" t="s">
        <v>1428</v>
      </c>
      <c r="E103" s="568" t="s">
        <v>10</v>
      </c>
      <c r="F103" s="579">
        <v>470</v>
      </c>
      <c r="G103" s="579">
        <v>2021.03</v>
      </c>
      <c r="H103" s="579">
        <v>2021.12</v>
      </c>
      <c r="I103" s="568" t="s">
        <v>232</v>
      </c>
      <c r="J103" s="568" t="s">
        <v>24</v>
      </c>
    </row>
    <row r="104" s="560" customFormat="1" ht="40.5" spans="1:10">
      <c r="A104" s="568"/>
      <c r="B104" s="568">
        <v>98</v>
      </c>
      <c r="C104" s="568" t="s">
        <v>1432</v>
      </c>
      <c r="D104" s="569" t="s">
        <v>1433</v>
      </c>
      <c r="E104" s="568" t="s">
        <v>10</v>
      </c>
      <c r="F104" s="579">
        <v>800</v>
      </c>
      <c r="G104" s="579">
        <v>2021</v>
      </c>
      <c r="H104" s="579">
        <v>2021</v>
      </c>
      <c r="I104" s="568" t="s">
        <v>247</v>
      </c>
      <c r="J104" s="568" t="s">
        <v>248</v>
      </c>
    </row>
    <row r="105" s="560" customFormat="1" ht="40.5" spans="1:10">
      <c r="A105" s="568"/>
      <c r="B105" s="568">
        <v>99</v>
      </c>
      <c r="C105" s="568" t="s">
        <v>1434</v>
      </c>
      <c r="D105" s="569" t="s">
        <v>1435</v>
      </c>
      <c r="E105" s="568" t="s">
        <v>10</v>
      </c>
      <c r="F105" s="579">
        <v>315</v>
      </c>
      <c r="G105" s="579">
        <v>2021</v>
      </c>
      <c r="H105" s="579">
        <v>2021</v>
      </c>
      <c r="I105" s="568" t="s">
        <v>262</v>
      </c>
      <c r="J105" s="568" t="s">
        <v>264</v>
      </c>
    </row>
    <row r="106" s="560" customFormat="1" ht="67.5" spans="1:10">
      <c r="A106" s="568"/>
      <c r="B106" s="568">
        <v>100</v>
      </c>
      <c r="C106" s="568" t="s">
        <v>1436</v>
      </c>
      <c r="D106" s="569" t="s">
        <v>1437</v>
      </c>
      <c r="E106" s="568" t="s">
        <v>85</v>
      </c>
      <c r="F106" s="579">
        <v>235</v>
      </c>
      <c r="G106" s="579">
        <v>2021</v>
      </c>
      <c r="H106" s="579">
        <v>2022</v>
      </c>
      <c r="I106" s="568" t="s">
        <v>243</v>
      </c>
      <c r="J106" s="568" t="s">
        <v>54</v>
      </c>
    </row>
    <row r="107" s="560" customFormat="1" ht="27" spans="1:10">
      <c r="A107" s="568" t="s">
        <v>531</v>
      </c>
      <c r="B107" s="568">
        <v>101</v>
      </c>
      <c r="C107" s="568" t="s">
        <v>536</v>
      </c>
      <c r="D107" s="569" t="s">
        <v>537</v>
      </c>
      <c r="E107" s="568" t="s">
        <v>10</v>
      </c>
      <c r="F107" s="579">
        <v>4000</v>
      </c>
      <c r="G107" s="605">
        <v>2023</v>
      </c>
      <c r="H107" s="579">
        <v>2024</v>
      </c>
      <c r="I107" s="568" t="s">
        <v>149</v>
      </c>
      <c r="J107" s="568" t="s">
        <v>34</v>
      </c>
    </row>
    <row r="108" s="560" customFormat="1" ht="27" spans="1:10">
      <c r="A108" s="568"/>
      <c r="B108" s="568">
        <v>102</v>
      </c>
      <c r="C108" s="568" t="s">
        <v>1438</v>
      </c>
      <c r="D108" s="569" t="s">
        <v>1439</v>
      </c>
      <c r="E108" s="568" t="s">
        <v>10</v>
      </c>
      <c r="F108" s="579">
        <v>1800</v>
      </c>
      <c r="G108" s="605">
        <v>2021.3</v>
      </c>
      <c r="H108" s="579">
        <v>2021</v>
      </c>
      <c r="I108" s="568" t="s">
        <v>149</v>
      </c>
      <c r="J108" s="568" t="s">
        <v>34</v>
      </c>
    </row>
    <row r="109" s="560" customFormat="1" ht="27" spans="1:10">
      <c r="A109" s="568"/>
      <c r="B109" s="568">
        <v>103</v>
      </c>
      <c r="C109" s="568" t="s">
        <v>1440</v>
      </c>
      <c r="D109" s="569" t="s">
        <v>1441</v>
      </c>
      <c r="E109" s="568" t="s">
        <v>10</v>
      </c>
      <c r="F109" s="579">
        <v>7000</v>
      </c>
      <c r="G109" s="605">
        <v>2021</v>
      </c>
      <c r="H109" s="579">
        <v>2022</v>
      </c>
      <c r="I109" s="568" t="s">
        <v>243</v>
      </c>
      <c r="J109" s="568" t="s">
        <v>54</v>
      </c>
    </row>
    <row r="110" s="560" customFormat="1" ht="27" spans="1:10">
      <c r="A110" s="568"/>
      <c r="B110" s="568">
        <v>104</v>
      </c>
      <c r="C110" s="568" t="s">
        <v>538</v>
      </c>
      <c r="D110" s="569" t="s">
        <v>539</v>
      </c>
      <c r="E110" s="568" t="s">
        <v>85</v>
      </c>
      <c r="F110" s="579">
        <v>71500</v>
      </c>
      <c r="G110" s="579">
        <v>2018.2</v>
      </c>
      <c r="H110" s="579">
        <v>2021.12</v>
      </c>
      <c r="I110" s="568" t="s">
        <v>232</v>
      </c>
      <c r="J110" s="568" t="s">
        <v>24</v>
      </c>
    </row>
    <row r="111" s="560" customFormat="1" ht="40.5" spans="1:10">
      <c r="A111" s="568"/>
      <c r="B111" s="568">
        <v>105</v>
      </c>
      <c r="C111" s="568" t="s">
        <v>541</v>
      </c>
      <c r="D111" s="569" t="s">
        <v>1442</v>
      </c>
      <c r="E111" s="568" t="s">
        <v>85</v>
      </c>
      <c r="F111" s="579">
        <v>39000</v>
      </c>
      <c r="G111" s="579">
        <v>2021.3</v>
      </c>
      <c r="H111" s="579">
        <v>2022.12</v>
      </c>
      <c r="I111" s="568" t="s">
        <v>232</v>
      </c>
      <c r="J111" s="568" t="s">
        <v>24</v>
      </c>
    </row>
    <row r="112" s="560" customFormat="1" ht="54" spans="1:10">
      <c r="A112" s="568"/>
      <c r="B112" s="568">
        <v>106</v>
      </c>
      <c r="C112" s="568" t="s">
        <v>554</v>
      </c>
      <c r="D112" s="569" t="s">
        <v>555</v>
      </c>
      <c r="E112" s="568" t="s">
        <v>11</v>
      </c>
      <c r="F112" s="579">
        <v>12000</v>
      </c>
      <c r="G112" s="579" t="s">
        <v>21</v>
      </c>
      <c r="H112" s="579" t="s">
        <v>21</v>
      </c>
      <c r="I112" s="568" t="s">
        <v>264</v>
      </c>
      <c r="J112" s="568" t="s">
        <v>264</v>
      </c>
    </row>
    <row r="113" s="560" customFormat="1" ht="36" customHeight="1" spans="1:10">
      <c r="A113" s="568" t="s">
        <v>562</v>
      </c>
      <c r="B113" s="568">
        <v>107</v>
      </c>
      <c r="C113" s="568" t="s">
        <v>563</v>
      </c>
      <c r="D113" s="569" t="s">
        <v>564</v>
      </c>
      <c r="E113" s="568" t="s">
        <v>10</v>
      </c>
      <c r="F113" s="583">
        <v>26500</v>
      </c>
      <c r="G113" s="579" t="s">
        <v>21</v>
      </c>
      <c r="H113" s="579" t="s">
        <v>21</v>
      </c>
      <c r="I113" s="568" t="s">
        <v>37</v>
      </c>
      <c r="J113" s="568" t="s">
        <v>38</v>
      </c>
    </row>
    <row r="114" s="560" customFormat="1" ht="27" spans="1:10">
      <c r="A114" s="568"/>
      <c r="B114" s="568">
        <v>108</v>
      </c>
      <c r="C114" s="568" t="s">
        <v>565</v>
      </c>
      <c r="D114" s="569" t="s">
        <v>566</v>
      </c>
      <c r="E114" s="568" t="s">
        <v>10</v>
      </c>
      <c r="F114" s="589">
        <v>6000</v>
      </c>
      <c r="G114" s="579" t="s">
        <v>21</v>
      </c>
      <c r="H114" s="579" t="s">
        <v>21</v>
      </c>
      <c r="I114" s="588" t="s">
        <v>277</v>
      </c>
      <c r="J114" s="568" t="s">
        <v>278</v>
      </c>
    </row>
    <row r="115" s="560" customFormat="1" ht="27" spans="1:10">
      <c r="A115" s="568"/>
      <c r="B115" s="568">
        <v>109</v>
      </c>
      <c r="C115" s="568" t="s">
        <v>567</v>
      </c>
      <c r="D115" s="569" t="s">
        <v>568</v>
      </c>
      <c r="E115" s="568" t="s">
        <v>10</v>
      </c>
      <c r="F115" s="579">
        <v>5000</v>
      </c>
      <c r="G115" s="579">
        <v>2021</v>
      </c>
      <c r="H115" s="579">
        <v>2025</v>
      </c>
      <c r="I115" s="568" t="s">
        <v>569</v>
      </c>
      <c r="J115" s="568" t="s">
        <v>273</v>
      </c>
    </row>
    <row r="116" s="560" customFormat="1" ht="27" spans="1:10">
      <c r="A116" s="568"/>
      <c r="B116" s="568">
        <v>110</v>
      </c>
      <c r="C116" s="568" t="s">
        <v>1447</v>
      </c>
      <c r="D116" s="569" t="s">
        <v>1448</v>
      </c>
      <c r="E116" s="568" t="s">
        <v>85</v>
      </c>
      <c r="F116" s="579">
        <v>2300</v>
      </c>
      <c r="G116" s="579">
        <v>2019</v>
      </c>
      <c r="H116" s="579">
        <v>2021</v>
      </c>
      <c r="I116" s="568" t="s">
        <v>149</v>
      </c>
      <c r="J116" s="568" t="s">
        <v>34</v>
      </c>
    </row>
    <row r="117" s="560" customFormat="1" ht="54" spans="1:10">
      <c r="A117" s="568"/>
      <c r="B117" s="568">
        <v>111</v>
      </c>
      <c r="C117" s="568" t="s">
        <v>1450</v>
      </c>
      <c r="D117" s="569" t="s">
        <v>1451</v>
      </c>
      <c r="E117" s="568" t="s">
        <v>85</v>
      </c>
      <c r="F117" s="579">
        <v>132000</v>
      </c>
      <c r="G117" s="579">
        <v>2018</v>
      </c>
      <c r="H117" s="579">
        <v>2021</v>
      </c>
      <c r="I117" s="568" t="s">
        <v>243</v>
      </c>
      <c r="J117" s="568" t="s">
        <v>54</v>
      </c>
    </row>
    <row r="118" s="560" customFormat="1" ht="108" spans="1:10">
      <c r="A118" s="568"/>
      <c r="B118" s="568">
        <v>112</v>
      </c>
      <c r="C118" s="568" t="s">
        <v>1454</v>
      </c>
      <c r="D118" s="569" t="s">
        <v>1455</v>
      </c>
      <c r="E118" s="568" t="s">
        <v>10</v>
      </c>
      <c r="F118" s="579">
        <v>923</v>
      </c>
      <c r="G118" s="579">
        <v>2021</v>
      </c>
      <c r="H118" s="579">
        <v>2021</v>
      </c>
      <c r="I118" s="568" t="s">
        <v>37</v>
      </c>
      <c r="J118" s="568" t="s">
        <v>38</v>
      </c>
    </row>
    <row r="119" s="560" customFormat="1" ht="27" spans="1:10">
      <c r="A119" s="568"/>
      <c r="B119" s="568">
        <v>113</v>
      </c>
      <c r="C119" s="568" t="s">
        <v>1458</v>
      </c>
      <c r="D119" s="569" t="s">
        <v>1459</v>
      </c>
      <c r="E119" s="568" t="s">
        <v>10</v>
      </c>
      <c r="F119" s="579">
        <v>60</v>
      </c>
      <c r="G119" s="579">
        <v>2021</v>
      </c>
      <c r="H119" s="579">
        <v>2021</v>
      </c>
      <c r="I119" s="568" t="s">
        <v>247</v>
      </c>
      <c r="J119" s="568" t="s">
        <v>248</v>
      </c>
    </row>
    <row r="120" s="560" customFormat="1" ht="27" spans="1:10">
      <c r="A120" s="568"/>
      <c r="B120" s="568">
        <v>114</v>
      </c>
      <c r="C120" s="568" t="s">
        <v>1460</v>
      </c>
      <c r="D120" s="569" t="s">
        <v>1461</v>
      </c>
      <c r="E120" s="568" t="s">
        <v>10</v>
      </c>
      <c r="F120" s="579">
        <v>1000</v>
      </c>
      <c r="G120" s="579">
        <v>2021</v>
      </c>
      <c r="H120" s="579">
        <v>2025</v>
      </c>
      <c r="I120" s="568" t="s">
        <v>272</v>
      </c>
      <c r="J120" s="568" t="s">
        <v>273</v>
      </c>
    </row>
    <row r="121" s="560" customFormat="1" ht="54" spans="1:10">
      <c r="A121" s="568"/>
      <c r="B121" s="568">
        <v>115</v>
      </c>
      <c r="C121" s="568" t="s">
        <v>1475</v>
      </c>
      <c r="D121" s="569" t="s">
        <v>1476</v>
      </c>
      <c r="E121" s="568" t="s">
        <v>10</v>
      </c>
      <c r="F121" s="579">
        <v>800</v>
      </c>
      <c r="G121" s="579">
        <v>2021</v>
      </c>
      <c r="H121" s="579">
        <v>2021</v>
      </c>
      <c r="I121" s="568" t="s">
        <v>149</v>
      </c>
      <c r="J121" s="568" t="s">
        <v>34</v>
      </c>
    </row>
    <row r="122" s="560" customFormat="1" ht="135" spans="1:10">
      <c r="A122" s="568"/>
      <c r="B122" s="568">
        <v>116</v>
      </c>
      <c r="C122" s="568" t="s">
        <v>1479</v>
      </c>
      <c r="D122" s="569" t="s">
        <v>1844</v>
      </c>
      <c r="E122" s="568" t="s">
        <v>85</v>
      </c>
      <c r="F122" s="579">
        <v>12251</v>
      </c>
      <c r="G122" s="579">
        <v>2019</v>
      </c>
      <c r="H122" s="579">
        <v>2022</v>
      </c>
      <c r="I122" s="568" t="s">
        <v>277</v>
      </c>
      <c r="J122" s="568" t="s">
        <v>278</v>
      </c>
    </row>
    <row r="123" s="560" customFormat="1" ht="54" spans="1:10">
      <c r="A123" s="568"/>
      <c r="B123" s="568">
        <v>117</v>
      </c>
      <c r="C123" s="568" t="s">
        <v>1481</v>
      </c>
      <c r="D123" s="569" t="s">
        <v>1482</v>
      </c>
      <c r="E123" s="568" t="s">
        <v>85</v>
      </c>
      <c r="F123" s="579">
        <v>5000</v>
      </c>
      <c r="G123" s="579">
        <v>2020</v>
      </c>
      <c r="H123" s="579">
        <v>2021</v>
      </c>
      <c r="I123" s="568" t="s">
        <v>243</v>
      </c>
      <c r="J123" s="568" t="s">
        <v>54</v>
      </c>
    </row>
    <row r="124" s="560" customFormat="1" spans="1:10">
      <c r="A124" s="568"/>
      <c r="B124" s="568">
        <v>118</v>
      </c>
      <c r="C124" s="568" t="s">
        <v>1483</v>
      </c>
      <c r="D124" s="569" t="s">
        <v>1484</v>
      </c>
      <c r="E124" s="568" t="s">
        <v>85</v>
      </c>
      <c r="F124" s="579">
        <v>700</v>
      </c>
      <c r="G124" s="579">
        <v>2020</v>
      </c>
      <c r="H124" s="579">
        <v>2021</v>
      </c>
      <c r="I124" s="568" t="s">
        <v>243</v>
      </c>
      <c r="J124" s="568" t="s">
        <v>54</v>
      </c>
    </row>
    <row r="125" s="560" customFormat="1" ht="54" spans="1:10">
      <c r="A125" s="568"/>
      <c r="B125" s="568">
        <v>119</v>
      </c>
      <c r="C125" s="568" t="s">
        <v>1485</v>
      </c>
      <c r="D125" s="569" t="s">
        <v>1486</v>
      </c>
      <c r="E125" s="568" t="s">
        <v>85</v>
      </c>
      <c r="F125" s="579">
        <v>1800</v>
      </c>
      <c r="G125" s="579">
        <v>2020</v>
      </c>
      <c r="H125" s="579">
        <v>2021</v>
      </c>
      <c r="I125" s="568" t="s">
        <v>243</v>
      </c>
      <c r="J125" s="568" t="s">
        <v>54</v>
      </c>
    </row>
    <row r="126" s="560" customFormat="1" ht="27" spans="1:10">
      <c r="A126" s="568"/>
      <c r="B126" s="568">
        <v>120</v>
      </c>
      <c r="C126" s="568" t="s">
        <v>1487</v>
      </c>
      <c r="D126" s="569" t="s">
        <v>1488</v>
      </c>
      <c r="E126" s="568" t="s">
        <v>85</v>
      </c>
      <c r="F126" s="579">
        <v>7000</v>
      </c>
      <c r="G126" s="579">
        <v>2020</v>
      </c>
      <c r="H126" s="579">
        <v>2021</v>
      </c>
      <c r="I126" s="568" t="s">
        <v>243</v>
      </c>
      <c r="J126" s="568" t="s">
        <v>54</v>
      </c>
    </row>
    <row r="127" s="560" customFormat="1" ht="27" spans="1:10">
      <c r="A127" s="568"/>
      <c r="B127" s="568">
        <v>121</v>
      </c>
      <c r="C127" s="568" t="s">
        <v>1489</v>
      </c>
      <c r="D127" s="569" t="s">
        <v>1490</v>
      </c>
      <c r="E127" s="568" t="s">
        <v>85</v>
      </c>
      <c r="F127" s="579">
        <v>3000</v>
      </c>
      <c r="G127" s="579">
        <v>2020</v>
      </c>
      <c r="H127" s="579">
        <v>2021</v>
      </c>
      <c r="I127" s="568" t="s">
        <v>243</v>
      </c>
      <c r="J127" s="568" t="s">
        <v>54</v>
      </c>
    </row>
    <row r="128" s="560" customFormat="1" ht="27" spans="1:10">
      <c r="A128" s="568"/>
      <c r="B128" s="568">
        <v>122</v>
      </c>
      <c r="C128" s="568" t="s">
        <v>1491</v>
      </c>
      <c r="D128" s="569" t="s">
        <v>1492</v>
      </c>
      <c r="E128" s="568" t="s">
        <v>85</v>
      </c>
      <c r="F128" s="579">
        <v>1700</v>
      </c>
      <c r="G128" s="579">
        <v>2020</v>
      </c>
      <c r="H128" s="579">
        <v>2021</v>
      </c>
      <c r="I128" s="568" t="s">
        <v>243</v>
      </c>
      <c r="J128" s="568" t="s">
        <v>54</v>
      </c>
    </row>
    <row r="129" s="560" customFormat="1" ht="40.5" spans="1:10">
      <c r="A129" s="568"/>
      <c r="B129" s="568">
        <v>123</v>
      </c>
      <c r="C129" s="568" t="s">
        <v>1493</v>
      </c>
      <c r="D129" s="569" t="s">
        <v>1494</v>
      </c>
      <c r="E129" s="568" t="s">
        <v>85</v>
      </c>
      <c r="F129" s="579">
        <v>750</v>
      </c>
      <c r="G129" s="579">
        <v>2020</v>
      </c>
      <c r="H129" s="579">
        <v>2021</v>
      </c>
      <c r="I129" s="568" t="s">
        <v>149</v>
      </c>
      <c r="J129" s="568" t="s">
        <v>34</v>
      </c>
    </row>
    <row r="130" s="560" customFormat="1" ht="40.5" spans="1:10">
      <c r="A130" s="568"/>
      <c r="B130" s="568">
        <v>124</v>
      </c>
      <c r="C130" s="568" t="s">
        <v>1496</v>
      </c>
      <c r="D130" s="569" t="s">
        <v>1497</v>
      </c>
      <c r="E130" s="568" t="s">
        <v>85</v>
      </c>
      <c r="F130" s="579">
        <v>2800</v>
      </c>
      <c r="G130" s="579">
        <v>2020</v>
      </c>
      <c r="H130" s="579">
        <v>2021</v>
      </c>
      <c r="I130" s="568" t="s">
        <v>149</v>
      </c>
      <c r="J130" s="568" t="s">
        <v>34</v>
      </c>
    </row>
    <row r="131" s="560" customFormat="1" ht="108" spans="1:10">
      <c r="A131" s="568" t="s">
        <v>1502</v>
      </c>
      <c r="B131" s="568">
        <v>125</v>
      </c>
      <c r="C131" s="568" t="s">
        <v>1505</v>
      </c>
      <c r="D131" s="569" t="s">
        <v>1506</v>
      </c>
      <c r="E131" s="568" t="s">
        <v>85</v>
      </c>
      <c r="F131" s="579">
        <v>13000</v>
      </c>
      <c r="G131" s="579">
        <v>2020</v>
      </c>
      <c r="H131" s="579">
        <v>2021</v>
      </c>
      <c r="I131" s="568" t="s">
        <v>243</v>
      </c>
      <c r="J131" s="568" t="s">
        <v>54</v>
      </c>
    </row>
    <row r="132" s="560" customFormat="1" ht="40.5" spans="1:10">
      <c r="A132" s="568" t="s">
        <v>1507</v>
      </c>
      <c r="B132" s="568">
        <v>126</v>
      </c>
      <c r="C132" s="568" t="s">
        <v>1508</v>
      </c>
      <c r="D132" s="569" t="s">
        <v>1509</v>
      </c>
      <c r="E132" s="568" t="s">
        <v>10</v>
      </c>
      <c r="F132" s="575">
        <v>2400</v>
      </c>
      <c r="G132" s="568">
        <v>2021</v>
      </c>
      <c r="H132" s="568">
        <v>2022</v>
      </c>
      <c r="I132" s="568" t="s">
        <v>243</v>
      </c>
      <c r="J132" s="588" t="s">
        <v>54</v>
      </c>
    </row>
    <row r="133" s="560" customFormat="1" ht="27" spans="1:10">
      <c r="A133" s="568"/>
      <c r="B133" s="568">
        <v>127</v>
      </c>
      <c r="C133" s="568" t="s">
        <v>1517</v>
      </c>
      <c r="D133" s="569" t="s">
        <v>1518</v>
      </c>
      <c r="E133" s="568" t="s">
        <v>85</v>
      </c>
      <c r="F133" s="575">
        <v>4500</v>
      </c>
      <c r="G133" s="568">
        <v>2019</v>
      </c>
      <c r="H133" s="568">
        <v>2021</v>
      </c>
      <c r="I133" s="568" t="s">
        <v>247</v>
      </c>
      <c r="J133" s="588" t="s">
        <v>248</v>
      </c>
    </row>
    <row r="134" s="560" customFormat="1" ht="40.5" spans="1:10">
      <c r="A134" s="568"/>
      <c r="B134" s="568">
        <v>128</v>
      </c>
      <c r="C134" s="568" t="s">
        <v>1519</v>
      </c>
      <c r="D134" s="569" t="s">
        <v>1520</v>
      </c>
      <c r="E134" s="568" t="s">
        <v>10</v>
      </c>
      <c r="F134" s="575">
        <v>1000</v>
      </c>
      <c r="G134" s="568">
        <v>2021</v>
      </c>
      <c r="H134" s="568">
        <v>2021</v>
      </c>
      <c r="I134" s="568" t="s">
        <v>247</v>
      </c>
      <c r="J134" s="588" t="s">
        <v>248</v>
      </c>
    </row>
    <row r="135" s="560" customFormat="1" ht="54" spans="1:10">
      <c r="A135" s="568"/>
      <c r="B135" s="568">
        <v>129</v>
      </c>
      <c r="C135" s="568" t="s">
        <v>1521</v>
      </c>
      <c r="D135" s="573" t="s">
        <v>1522</v>
      </c>
      <c r="E135" s="568" t="s">
        <v>10</v>
      </c>
      <c r="F135" s="589">
        <v>5000</v>
      </c>
      <c r="G135" s="579">
        <v>2021</v>
      </c>
      <c r="H135" s="579">
        <v>2022</v>
      </c>
      <c r="I135" s="588" t="s">
        <v>277</v>
      </c>
      <c r="J135" s="568" t="s">
        <v>278</v>
      </c>
    </row>
    <row r="136" s="560" customFormat="1" ht="27" customHeight="1" spans="1:10">
      <c r="A136" s="663" t="str">
        <f>各县市区统计汇总表2!A6</f>
        <v>2、城市更新（合计项目62项，总投资819.35亿元；其中新建项目44项，总投资607.62亿元；续建项目11项，总投资100.33亿元；谋划项目7项，总投资111.4亿元。）</v>
      </c>
      <c r="B136" s="664"/>
      <c r="C136" s="664"/>
      <c r="D136" s="664"/>
      <c r="E136" s="664"/>
      <c r="F136" s="664"/>
      <c r="G136" s="664"/>
      <c r="H136" s="664"/>
      <c r="I136" s="664"/>
      <c r="J136" s="665"/>
    </row>
    <row r="137" s="560" customFormat="1" ht="27" spans="1:10">
      <c r="A137" s="568" t="s">
        <v>615</v>
      </c>
      <c r="B137" s="568">
        <v>130</v>
      </c>
      <c r="C137" s="568" t="s">
        <v>626</v>
      </c>
      <c r="D137" s="569" t="s">
        <v>629</v>
      </c>
      <c r="E137" s="568" t="s">
        <v>10</v>
      </c>
      <c r="F137" s="576">
        <v>10677</v>
      </c>
      <c r="G137" s="568">
        <v>2021</v>
      </c>
      <c r="H137" s="568">
        <v>2022</v>
      </c>
      <c r="I137" s="568" t="s">
        <v>628</v>
      </c>
      <c r="J137" s="568" t="s">
        <v>38</v>
      </c>
    </row>
    <row r="138" s="560" customFormat="1" ht="27" spans="1:10">
      <c r="A138" s="568"/>
      <c r="B138" s="568">
        <v>131</v>
      </c>
      <c r="C138" s="568" t="s">
        <v>630</v>
      </c>
      <c r="D138" s="569" t="s">
        <v>631</v>
      </c>
      <c r="E138" s="568" t="s">
        <v>10</v>
      </c>
      <c r="F138" s="576">
        <v>2308</v>
      </c>
      <c r="G138" s="568">
        <v>2021.1</v>
      </c>
      <c r="H138" s="568">
        <v>2021.12</v>
      </c>
      <c r="I138" s="568" t="s">
        <v>632</v>
      </c>
      <c r="J138" s="568" t="s">
        <v>248</v>
      </c>
    </row>
    <row r="139" s="560" customFormat="1" ht="27" spans="1:10">
      <c r="A139" s="568"/>
      <c r="B139" s="568">
        <v>132</v>
      </c>
      <c r="C139" s="568" t="s">
        <v>633</v>
      </c>
      <c r="D139" s="569" t="s">
        <v>634</v>
      </c>
      <c r="E139" s="568" t="s">
        <v>10</v>
      </c>
      <c r="F139" s="576">
        <v>2872</v>
      </c>
      <c r="G139" s="568">
        <v>2021.1</v>
      </c>
      <c r="H139" s="568">
        <v>2021.12</v>
      </c>
      <c r="I139" s="568" t="s">
        <v>635</v>
      </c>
      <c r="J139" s="568" t="s">
        <v>264</v>
      </c>
    </row>
    <row r="140" s="560" customFormat="1" ht="27" spans="1:10">
      <c r="A140" s="568"/>
      <c r="B140" s="568">
        <v>133</v>
      </c>
      <c r="C140" s="568" t="s">
        <v>636</v>
      </c>
      <c r="D140" s="569" t="s">
        <v>637</v>
      </c>
      <c r="E140" s="568" t="s">
        <v>10</v>
      </c>
      <c r="F140" s="576">
        <v>5550</v>
      </c>
      <c r="G140" s="568">
        <v>2021.1</v>
      </c>
      <c r="H140" s="568">
        <v>2022.12</v>
      </c>
      <c r="I140" s="568" t="s">
        <v>638</v>
      </c>
      <c r="J140" s="568" t="s">
        <v>34</v>
      </c>
    </row>
    <row r="141" s="560" customFormat="1" ht="27" spans="1:10">
      <c r="A141" s="568"/>
      <c r="B141" s="568">
        <v>134</v>
      </c>
      <c r="C141" s="568" t="s">
        <v>639</v>
      </c>
      <c r="D141" s="569" t="s">
        <v>640</v>
      </c>
      <c r="E141" s="568" t="s">
        <v>10</v>
      </c>
      <c r="F141" s="576">
        <v>744.28</v>
      </c>
      <c r="G141" s="568">
        <v>2021.1</v>
      </c>
      <c r="H141" s="568">
        <v>2021.12</v>
      </c>
      <c r="I141" s="568" t="s">
        <v>641</v>
      </c>
      <c r="J141" s="568" t="s">
        <v>54</v>
      </c>
    </row>
    <row r="142" s="560" customFormat="1" ht="27" spans="1:10">
      <c r="A142" s="568"/>
      <c r="B142" s="568">
        <v>135</v>
      </c>
      <c r="C142" s="568" t="s">
        <v>1524</v>
      </c>
      <c r="D142" s="569" t="s">
        <v>643</v>
      </c>
      <c r="E142" s="568" t="s">
        <v>10</v>
      </c>
      <c r="F142" s="576">
        <v>1400</v>
      </c>
      <c r="G142" s="568">
        <v>2021.8</v>
      </c>
      <c r="H142" s="568">
        <v>2021.12</v>
      </c>
      <c r="I142" s="568" t="s">
        <v>644</v>
      </c>
      <c r="J142" s="568" t="s">
        <v>24</v>
      </c>
    </row>
    <row r="143" s="560" customFormat="1" ht="27" spans="1:10">
      <c r="A143" s="568"/>
      <c r="B143" s="568">
        <v>136</v>
      </c>
      <c r="C143" s="568" t="s">
        <v>648</v>
      </c>
      <c r="D143" s="569" t="s">
        <v>1526</v>
      </c>
      <c r="E143" s="568" t="s">
        <v>10</v>
      </c>
      <c r="F143" s="576">
        <v>1609</v>
      </c>
      <c r="G143" s="568">
        <v>2021.1</v>
      </c>
      <c r="H143" s="568">
        <v>2022.12</v>
      </c>
      <c r="I143" s="568" t="s">
        <v>1527</v>
      </c>
      <c r="J143" s="568" t="s">
        <v>273</v>
      </c>
    </row>
    <row r="144" s="560" customFormat="1" ht="27" spans="1:10">
      <c r="A144" s="568"/>
      <c r="B144" s="568">
        <v>137</v>
      </c>
      <c r="C144" s="568" t="s">
        <v>651</v>
      </c>
      <c r="D144" s="569" t="s">
        <v>652</v>
      </c>
      <c r="E144" s="568" t="s">
        <v>10</v>
      </c>
      <c r="F144" s="576">
        <v>704</v>
      </c>
      <c r="G144" s="568">
        <v>2021.1</v>
      </c>
      <c r="H144" s="568">
        <v>2022.12</v>
      </c>
      <c r="I144" s="568" t="s">
        <v>653</v>
      </c>
      <c r="J144" s="568" t="s">
        <v>278</v>
      </c>
    </row>
    <row r="145" s="560" customFormat="1" ht="27" spans="1:10">
      <c r="A145" s="568" t="s">
        <v>678</v>
      </c>
      <c r="B145" s="568">
        <v>138</v>
      </c>
      <c r="C145" s="568" t="s">
        <v>778</v>
      </c>
      <c r="D145" s="569" t="s">
        <v>779</v>
      </c>
      <c r="E145" s="568" t="s">
        <v>10</v>
      </c>
      <c r="F145" s="576">
        <v>160000</v>
      </c>
      <c r="G145" s="568">
        <v>2021.9</v>
      </c>
      <c r="H145" s="568">
        <v>2021.12</v>
      </c>
      <c r="I145" s="568" t="s">
        <v>232</v>
      </c>
      <c r="J145" s="568" t="s">
        <v>24</v>
      </c>
    </row>
    <row r="146" s="560" customFormat="1" ht="54" spans="1:10">
      <c r="A146" s="568"/>
      <c r="B146" s="568">
        <v>139</v>
      </c>
      <c r="C146" s="568" t="s">
        <v>781</v>
      </c>
      <c r="D146" s="569" t="s">
        <v>782</v>
      </c>
      <c r="E146" s="568" t="s">
        <v>11</v>
      </c>
      <c r="F146" s="575">
        <v>800000</v>
      </c>
      <c r="G146" s="568" t="s">
        <v>21</v>
      </c>
      <c r="H146" s="568" t="s">
        <v>21</v>
      </c>
      <c r="I146" s="568" t="s">
        <v>21</v>
      </c>
      <c r="J146" s="568" t="s">
        <v>54</v>
      </c>
    </row>
    <row r="147" s="560" customFormat="1" ht="54" spans="1:10">
      <c r="A147" s="568"/>
      <c r="B147" s="568">
        <v>140</v>
      </c>
      <c r="C147" s="568" t="s">
        <v>783</v>
      </c>
      <c r="D147" s="569" t="s">
        <v>784</v>
      </c>
      <c r="E147" s="568" t="s">
        <v>10</v>
      </c>
      <c r="F147" s="576">
        <v>40000</v>
      </c>
      <c r="G147" s="568">
        <v>2021.12</v>
      </c>
      <c r="H147" s="568">
        <v>2025.12</v>
      </c>
      <c r="I147" s="568" t="s">
        <v>149</v>
      </c>
      <c r="J147" s="568" t="s">
        <v>34</v>
      </c>
    </row>
    <row r="148" s="560" customFormat="1" ht="67.5" spans="1:10">
      <c r="A148" s="568"/>
      <c r="B148" s="568">
        <v>141</v>
      </c>
      <c r="C148" s="568" t="s">
        <v>785</v>
      </c>
      <c r="D148" s="569" t="s">
        <v>786</v>
      </c>
      <c r="E148" s="568" t="s">
        <v>11</v>
      </c>
      <c r="F148" s="575" t="s">
        <v>21</v>
      </c>
      <c r="G148" s="568" t="s">
        <v>21</v>
      </c>
      <c r="H148" s="568" t="s">
        <v>21</v>
      </c>
      <c r="I148" s="568" t="s">
        <v>21</v>
      </c>
      <c r="J148" s="568" t="s">
        <v>38</v>
      </c>
    </row>
    <row r="149" s="560" customFormat="1" ht="40.5" spans="1:10">
      <c r="A149" s="568"/>
      <c r="B149" s="568">
        <v>142</v>
      </c>
      <c r="C149" s="568" t="s">
        <v>787</v>
      </c>
      <c r="D149" s="569" t="s">
        <v>788</v>
      </c>
      <c r="E149" s="568" t="s">
        <v>10</v>
      </c>
      <c r="F149" s="576">
        <v>30000</v>
      </c>
      <c r="G149" s="568">
        <v>2020</v>
      </c>
      <c r="H149" s="568">
        <v>2023</v>
      </c>
      <c r="I149" s="568" t="s">
        <v>37</v>
      </c>
      <c r="J149" s="568" t="s">
        <v>38</v>
      </c>
    </row>
    <row r="150" s="560" customFormat="1" ht="27" spans="1:10">
      <c r="A150" s="568"/>
      <c r="B150" s="568">
        <v>143</v>
      </c>
      <c r="C150" s="568" t="s">
        <v>792</v>
      </c>
      <c r="D150" s="569" t="s">
        <v>793</v>
      </c>
      <c r="E150" s="568" t="s">
        <v>11</v>
      </c>
      <c r="F150" s="576" t="s">
        <v>21</v>
      </c>
      <c r="G150" s="568">
        <v>2021</v>
      </c>
      <c r="H150" s="568">
        <v>2023</v>
      </c>
      <c r="I150" s="568" t="s">
        <v>37</v>
      </c>
      <c r="J150" s="568" t="s">
        <v>38</v>
      </c>
    </row>
    <row r="151" s="560" customFormat="1" ht="27" spans="1:10">
      <c r="A151" s="568"/>
      <c r="B151" s="568">
        <v>144</v>
      </c>
      <c r="C151" s="568" t="s">
        <v>794</v>
      </c>
      <c r="D151" s="569" t="s">
        <v>795</v>
      </c>
      <c r="E151" s="568" t="s">
        <v>11</v>
      </c>
      <c r="F151" s="576" t="s">
        <v>21</v>
      </c>
      <c r="G151" s="568">
        <v>2021</v>
      </c>
      <c r="H151" s="568">
        <v>2023</v>
      </c>
      <c r="I151" s="568" t="s">
        <v>37</v>
      </c>
      <c r="J151" s="568" t="s">
        <v>38</v>
      </c>
    </row>
    <row r="152" s="560" customFormat="1" ht="27" spans="1:10">
      <c r="A152" s="568"/>
      <c r="B152" s="568">
        <v>145</v>
      </c>
      <c r="C152" s="568" t="s">
        <v>796</v>
      </c>
      <c r="D152" s="569" t="s">
        <v>797</v>
      </c>
      <c r="E152" s="568" t="s">
        <v>11</v>
      </c>
      <c r="F152" s="576" t="s">
        <v>21</v>
      </c>
      <c r="G152" s="568">
        <v>2021</v>
      </c>
      <c r="H152" s="568">
        <v>2023</v>
      </c>
      <c r="I152" s="568" t="s">
        <v>37</v>
      </c>
      <c r="J152" s="568" t="s">
        <v>38</v>
      </c>
    </row>
    <row r="153" s="560" customFormat="1" ht="27" spans="1:10">
      <c r="A153" s="568"/>
      <c r="B153" s="568">
        <v>146</v>
      </c>
      <c r="C153" s="568" t="s">
        <v>798</v>
      </c>
      <c r="D153" s="569" t="s">
        <v>799</v>
      </c>
      <c r="E153" s="568" t="s">
        <v>10</v>
      </c>
      <c r="F153" s="576">
        <v>10000</v>
      </c>
      <c r="G153" s="568">
        <v>2021</v>
      </c>
      <c r="H153" s="568">
        <v>2025</v>
      </c>
      <c r="I153" s="568" t="s">
        <v>37</v>
      </c>
      <c r="J153" s="568" t="s">
        <v>38</v>
      </c>
    </row>
    <row r="154" s="560" customFormat="1" spans="1:10">
      <c r="A154" s="568"/>
      <c r="B154" s="568">
        <v>147</v>
      </c>
      <c r="C154" s="568" t="s">
        <v>800</v>
      </c>
      <c r="D154" s="569" t="s">
        <v>801</v>
      </c>
      <c r="E154" s="568" t="s">
        <v>85</v>
      </c>
      <c r="F154" s="576">
        <v>16000</v>
      </c>
      <c r="G154" s="568">
        <v>2020</v>
      </c>
      <c r="H154" s="568">
        <v>2023</v>
      </c>
      <c r="I154" s="568" t="s">
        <v>37</v>
      </c>
      <c r="J154" s="568" t="s">
        <v>38</v>
      </c>
    </row>
    <row r="155" s="560" customFormat="1" ht="40.5" spans="1:10">
      <c r="A155" s="568"/>
      <c r="B155" s="568">
        <v>148</v>
      </c>
      <c r="C155" s="568" t="s">
        <v>802</v>
      </c>
      <c r="D155" s="569" t="s">
        <v>803</v>
      </c>
      <c r="E155" s="568" t="s">
        <v>10</v>
      </c>
      <c r="F155" s="576">
        <v>50000</v>
      </c>
      <c r="G155" s="568">
        <v>2021</v>
      </c>
      <c r="H155" s="568">
        <v>2025</v>
      </c>
      <c r="I155" s="568" t="s">
        <v>37</v>
      </c>
      <c r="J155" s="568" t="s">
        <v>38</v>
      </c>
    </row>
    <row r="156" s="560" customFormat="1" ht="40.5" spans="1:10">
      <c r="A156" s="568"/>
      <c r="B156" s="568">
        <v>149</v>
      </c>
      <c r="C156" s="568" t="s">
        <v>804</v>
      </c>
      <c r="D156" s="569" t="s">
        <v>805</v>
      </c>
      <c r="E156" s="568" t="s">
        <v>10</v>
      </c>
      <c r="F156" s="576">
        <v>80000</v>
      </c>
      <c r="G156" s="568">
        <v>2021</v>
      </c>
      <c r="H156" s="568">
        <v>2025</v>
      </c>
      <c r="I156" s="568" t="s">
        <v>37</v>
      </c>
      <c r="J156" s="568" t="s">
        <v>38</v>
      </c>
    </row>
    <row r="157" s="560" customFormat="1" ht="40.5" spans="1:10">
      <c r="A157" s="568"/>
      <c r="B157" s="568">
        <v>150</v>
      </c>
      <c r="C157" s="568" t="s">
        <v>806</v>
      </c>
      <c r="D157" s="569" t="s">
        <v>807</v>
      </c>
      <c r="E157" s="568" t="s">
        <v>10</v>
      </c>
      <c r="F157" s="576">
        <v>262500</v>
      </c>
      <c r="G157" s="568">
        <v>2021.9</v>
      </c>
      <c r="H157" s="568" t="s">
        <v>21</v>
      </c>
      <c r="I157" s="568" t="s">
        <v>262</v>
      </c>
      <c r="J157" s="568" t="s">
        <v>264</v>
      </c>
    </row>
    <row r="158" s="560" customFormat="1" ht="54" spans="1:10">
      <c r="A158" s="568"/>
      <c r="B158" s="568">
        <v>151</v>
      </c>
      <c r="C158" s="584" t="s">
        <v>809</v>
      </c>
      <c r="D158" s="626" t="s">
        <v>810</v>
      </c>
      <c r="E158" s="568" t="s">
        <v>10</v>
      </c>
      <c r="F158" s="577" t="s">
        <v>21</v>
      </c>
      <c r="G158" s="604" t="s">
        <v>812</v>
      </c>
      <c r="H158" s="579">
        <v>2025.12</v>
      </c>
      <c r="I158" s="568" t="s">
        <v>247</v>
      </c>
      <c r="J158" s="568" t="s">
        <v>248</v>
      </c>
    </row>
    <row r="159" s="560" customFormat="1" ht="26.25" customHeight="1" spans="1:10">
      <c r="A159" s="568"/>
      <c r="B159" s="568">
        <v>152</v>
      </c>
      <c r="C159" s="568" t="s">
        <v>813</v>
      </c>
      <c r="D159" s="569" t="s">
        <v>814</v>
      </c>
      <c r="E159" s="568" t="s">
        <v>10</v>
      </c>
      <c r="F159" s="576">
        <v>2800000</v>
      </c>
      <c r="G159" s="568">
        <v>2021.6</v>
      </c>
      <c r="H159" s="568">
        <v>2025.12</v>
      </c>
      <c r="I159" s="568" t="s">
        <v>247</v>
      </c>
      <c r="J159" s="568" t="s">
        <v>248</v>
      </c>
    </row>
    <row r="160" s="560" customFormat="1" ht="21.75" customHeight="1" spans="1:10">
      <c r="A160" s="568"/>
      <c r="B160" s="568">
        <v>153</v>
      </c>
      <c r="C160" s="568" t="s">
        <v>815</v>
      </c>
      <c r="D160" s="569" t="s">
        <v>816</v>
      </c>
      <c r="E160" s="568" t="s">
        <v>10</v>
      </c>
      <c r="F160" s="576">
        <v>500000</v>
      </c>
      <c r="G160" s="579">
        <v>2021.7</v>
      </c>
      <c r="H160" s="579">
        <v>2025.12</v>
      </c>
      <c r="I160" s="568" t="s">
        <v>247</v>
      </c>
      <c r="J160" s="568" t="s">
        <v>248</v>
      </c>
    </row>
    <row r="161" s="560" customFormat="1" ht="40.5" spans="1:10">
      <c r="A161" s="568"/>
      <c r="B161" s="568">
        <v>154</v>
      </c>
      <c r="C161" s="568" t="s">
        <v>817</v>
      </c>
      <c r="D161" s="569" t="s">
        <v>818</v>
      </c>
      <c r="E161" s="568" t="s">
        <v>10</v>
      </c>
      <c r="F161" s="576">
        <v>250000</v>
      </c>
      <c r="G161" s="568">
        <v>2021.12</v>
      </c>
      <c r="H161" s="568">
        <v>2023.12</v>
      </c>
      <c r="I161" s="568" t="s">
        <v>247</v>
      </c>
      <c r="J161" s="568" t="s">
        <v>248</v>
      </c>
    </row>
    <row r="162" s="560" customFormat="1" ht="40.5" spans="1:10">
      <c r="A162" s="568"/>
      <c r="B162" s="568">
        <v>155</v>
      </c>
      <c r="C162" s="568" t="s">
        <v>819</v>
      </c>
      <c r="D162" s="569" t="s">
        <v>820</v>
      </c>
      <c r="E162" s="568" t="s">
        <v>10</v>
      </c>
      <c r="F162" s="576">
        <v>250000</v>
      </c>
      <c r="G162" s="579">
        <v>2021.7</v>
      </c>
      <c r="H162" s="579">
        <v>2025.12</v>
      </c>
      <c r="I162" s="568" t="s">
        <v>247</v>
      </c>
      <c r="J162" s="568" t="s">
        <v>248</v>
      </c>
    </row>
    <row r="163" s="560" customFormat="1" ht="27" spans="1:10">
      <c r="A163" s="568"/>
      <c r="B163" s="568">
        <v>156</v>
      </c>
      <c r="C163" s="568" t="s">
        <v>821</v>
      </c>
      <c r="D163" s="569" t="s">
        <v>822</v>
      </c>
      <c r="E163" s="568" t="s">
        <v>10</v>
      </c>
      <c r="F163" s="576">
        <v>250000</v>
      </c>
      <c r="G163" s="579">
        <v>2021.3</v>
      </c>
      <c r="H163" s="579">
        <v>2023.12</v>
      </c>
      <c r="I163" s="568" t="s">
        <v>247</v>
      </c>
      <c r="J163" s="568" t="s">
        <v>248</v>
      </c>
    </row>
    <row r="164" s="560" customFormat="1" ht="67.5" spans="1:10">
      <c r="A164" s="568"/>
      <c r="B164" s="568">
        <v>157</v>
      </c>
      <c r="C164" s="568" t="s">
        <v>823</v>
      </c>
      <c r="D164" s="569" t="s">
        <v>824</v>
      </c>
      <c r="E164" s="568" t="s">
        <v>10</v>
      </c>
      <c r="F164" s="576">
        <v>200000</v>
      </c>
      <c r="G164" s="579">
        <v>2021.1</v>
      </c>
      <c r="H164" s="579">
        <v>2023.12</v>
      </c>
      <c r="I164" s="568" t="s">
        <v>247</v>
      </c>
      <c r="J164" s="568" t="s">
        <v>248</v>
      </c>
    </row>
    <row r="165" s="560" customFormat="1" ht="40.5" spans="1:10">
      <c r="A165" s="568"/>
      <c r="B165" s="568">
        <v>158</v>
      </c>
      <c r="C165" s="568" t="s">
        <v>825</v>
      </c>
      <c r="D165" s="569" t="s">
        <v>826</v>
      </c>
      <c r="E165" s="568" t="s">
        <v>10</v>
      </c>
      <c r="F165" s="576">
        <v>200000</v>
      </c>
      <c r="G165" s="579">
        <v>2021.3</v>
      </c>
      <c r="H165" s="579">
        <v>2025.12</v>
      </c>
      <c r="I165" s="568" t="s">
        <v>247</v>
      </c>
      <c r="J165" s="568" t="s">
        <v>248</v>
      </c>
    </row>
    <row r="166" s="560" customFormat="1" ht="54" spans="1:10">
      <c r="A166" s="568"/>
      <c r="B166" s="568">
        <v>159</v>
      </c>
      <c r="C166" s="568" t="s">
        <v>827</v>
      </c>
      <c r="D166" s="569" t="s">
        <v>828</v>
      </c>
      <c r="E166" s="568" t="s">
        <v>10</v>
      </c>
      <c r="F166" s="576">
        <v>150000</v>
      </c>
      <c r="G166" s="578" t="s">
        <v>829</v>
      </c>
      <c r="H166" s="579">
        <v>2025.12</v>
      </c>
      <c r="I166" s="568" t="s">
        <v>247</v>
      </c>
      <c r="J166" s="568" t="s">
        <v>248</v>
      </c>
    </row>
    <row r="167" s="560" customFormat="1" ht="67.5" spans="1:10">
      <c r="A167" s="568"/>
      <c r="B167" s="568">
        <v>160</v>
      </c>
      <c r="C167" s="568" t="s">
        <v>830</v>
      </c>
      <c r="D167" s="569" t="s">
        <v>831</v>
      </c>
      <c r="E167" s="568" t="s">
        <v>85</v>
      </c>
      <c r="F167" s="576">
        <v>150000</v>
      </c>
      <c r="G167" s="568">
        <v>2020.12</v>
      </c>
      <c r="H167" s="568">
        <v>2024.12</v>
      </c>
      <c r="I167" s="568" t="s">
        <v>247</v>
      </c>
      <c r="J167" s="568" t="s">
        <v>248</v>
      </c>
    </row>
    <row r="168" s="560" customFormat="1" ht="40.5" spans="1:10">
      <c r="A168" s="568"/>
      <c r="B168" s="568">
        <v>161</v>
      </c>
      <c r="C168" s="568" t="s">
        <v>832</v>
      </c>
      <c r="D168" s="569" t="s">
        <v>833</v>
      </c>
      <c r="E168" s="568" t="s">
        <v>10</v>
      </c>
      <c r="F168" s="576">
        <v>100000</v>
      </c>
      <c r="G168" s="568">
        <v>2023.12</v>
      </c>
      <c r="H168" s="568">
        <v>2025.12</v>
      </c>
      <c r="I168" s="568" t="s">
        <v>247</v>
      </c>
      <c r="J168" s="568" t="s">
        <v>248</v>
      </c>
    </row>
    <row r="169" s="560" customFormat="1" ht="54" spans="1:10">
      <c r="A169" s="568"/>
      <c r="B169" s="568">
        <v>162</v>
      </c>
      <c r="C169" s="568" t="s">
        <v>834</v>
      </c>
      <c r="D169" s="569" t="s">
        <v>835</v>
      </c>
      <c r="E169" s="568" t="s">
        <v>10</v>
      </c>
      <c r="F169" s="576">
        <v>80000</v>
      </c>
      <c r="G169" s="568">
        <v>2023.12</v>
      </c>
      <c r="H169" s="568">
        <v>2025.12</v>
      </c>
      <c r="I169" s="568" t="s">
        <v>247</v>
      </c>
      <c r="J169" s="568" t="s">
        <v>248</v>
      </c>
    </row>
    <row r="170" s="560" customFormat="1" ht="54" spans="1:10">
      <c r="A170" s="568"/>
      <c r="B170" s="568">
        <v>163</v>
      </c>
      <c r="C170" s="568" t="s">
        <v>836</v>
      </c>
      <c r="D170" s="569" t="s">
        <v>837</v>
      </c>
      <c r="E170" s="568" t="s">
        <v>10</v>
      </c>
      <c r="F170" s="576">
        <v>78000</v>
      </c>
      <c r="G170" s="568">
        <v>2023.12</v>
      </c>
      <c r="H170" s="568">
        <v>2025.12</v>
      </c>
      <c r="I170" s="568" t="s">
        <v>247</v>
      </c>
      <c r="J170" s="568" t="s">
        <v>248</v>
      </c>
    </row>
    <row r="171" s="560" customFormat="1" ht="40.5" spans="1:10">
      <c r="A171" s="568"/>
      <c r="B171" s="568">
        <v>164</v>
      </c>
      <c r="C171" s="568" t="s">
        <v>838</v>
      </c>
      <c r="D171" s="569" t="s">
        <v>839</v>
      </c>
      <c r="E171" s="568" t="s">
        <v>85</v>
      </c>
      <c r="F171" s="576">
        <v>60000</v>
      </c>
      <c r="G171" s="579">
        <v>2019.11</v>
      </c>
      <c r="H171" s="568">
        <v>2023.12</v>
      </c>
      <c r="I171" s="568" t="s">
        <v>247</v>
      </c>
      <c r="J171" s="568" t="s">
        <v>248</v>
      </c>
    </row>
    <row r="172" s="560" customFormat="1" ht="54" spans="1:10">
      <c r="A172" s="568"/>
      <c r="B172" s="568">
        <v>165</v>
      </c>
      <c r="C172" s="568" t="s">
        <v>840</v>
      </c>
      <c r="D172" s="569" t="s">
        <v>841</v>
      </c>
      <c r="E172" s="568" t="s">
        <v>10</v>
      </c>
      <c r="F172" s="576">
        <v>60000</v>
      </c>
      <c r="G172" s="568">
        <v>2022.6</v>
      </c>
      <c r="H172" s="568">
        <v>2025.12</v>
      </c>
      <c r="I172" s="568" t="s">
        <v>247</v>
      </c>
      <c r="J172" s="568" t="s">
        <v>248</v>
      </c>
    </row>
    <row r="173" s="560" customFormat="1" ht="26.25" customHeight="1" spans="1:10">
      <c r="A173" s="568"/>
      <c r="B173" s="568">
        <v>166</v>
      </c>
      <c r="C173" s="568" t="s">
        <v>842</v>
      </c>
      <c r="D173" s="569" t="s">
        <v>1537</v>
      </c>
      <c r="E173" s="568" t="s">
        <v>10</v>
      </c>
      <c r="F173" s="576">
        <v>50000</v>
      </c>
      <c r="G173" s="579">
        <v>2022.1</v>
      </c>
      <c r="H173" s="579">
        <v>2024.12</v>
      </c>
      <c r="I173" s="568" t="s">
        <v>247</v>
      </c>
      <c r="J173" s="568" t="s">
        <v>248</v>
      </c>
    </row>
    <row r="174" s="560" customFormat="1" ht="40.5" spans="1:10">
      <c r="A174" s="568"/>
      <c r="B174" s="568">
        <v>167</v>
      </c>
      <c r="C174" s="568" t="s">
        <v>843</v>
      </c>
      <c r="D174" s="569" t="s">
        <v>844</v>
      </c>
      <c r="E174" s="568" t="s">
        <v>10</v>
      </c>
      <c r="F174" s="576">
        <v>20000</v>
      </c>
      <c r="G174" s="579">
        <v>2022.1</v>
      </c>
      <c r="H174" s="596">
        <v>2025.12</v>
      </c>
      <c r="I174" s="568" t="s">
        <v>247</v>
      </c>
      <c r="J174" s="568" t="s">
        <v>248</v>
      </c>
    </row>
    <row r="175" s="560" customFormat="1" ht="14.25" customHeight="1" spans="1:10">
      <c r="A175" s="568"/>
      <c r="B175" s="568">
        <v>168</v>
      </c>
      <c r="C175" s="568" t="s">
        <v>845</v>
      </c>
      <c r="D175" s="569" t="s">
        <v>846</v>
      </c>
      <c r="E175" s="568" t="s">
        <v>10</v>
      </c>
      <c r="F175" s="576">
        <v>10800</v>
      </c>
      <c r="G175" s="568">
        <v>2021.9</v>
      </c>
      <c r="H175" s="568" t="s">
        <v>21</v>
      </c>
      <c r="I175" s="568" t="s">
        <v>247</v>
      </c>
      <c r="J175" s="568" t="s">
        <v>248</v>
      </c>
    </row>
    <row r="176" s="560" customFormat="1" ht="54" spans="1:10">
      <c r="A176" s="568"/>
      <c r="B176" s="568">
        <v>169</v>
      </c>
      <c r="C176" s="568" t="s">
        <v>847</v>
      </c>
      <c r="D176" s="569" t="s">
        <v>848</v>
      </c>
      <c r="E176" s="568" t="s">
        <v>10</v>
      </c>
      <c r="F176" s="576">
        <v>15000</v>
      </c>
      <c r="G176" s="578" t="s">
        <v>849</v>
      </c>
      <c r="H176" s="596">
        <v>2025.12</v>
      </c>
      <c r="I176" s="568" t="s">
        <v>247</v>
      </c>
      <c r="J176" s="568" t="s">
        <v>248</v>
      </c>
    </row>
    <row r="177" s="560" customFormat="1" ht="54" spans="1:10">
      <c r="A177" s="568"/>
      <c r="B177" s="568">
        <v>170</v>
      </c>
      <c r="C177" s="568" t="s">
        <v>850</v>
      </c>
      <c r="D177" s="569" t="s">
        <v>851</v>
      </c>
      <c r="E177" s="568" t="s">
        <v>10</v>
      </c>
      <c r="F177" s="576">
        <v>43000</v>
      </c>
      <c r="G177" s="568">
        <v>2023.12</v>
      </c>
      <c r="H177" s="568">
        <v>2025.12</v>
      </c>
      <c r="I177" s="568" t="s">
        <v>247</v>
      </c>
      <c r="J177" s="568" t="s">
        <v>248</v>
      </c>
    </row>
    <row r="178" s="560" customFormat="1" ht="27" spans="1:10">
      <c r="A178" s="568"/>
      <c r="B178" s="568">
        <v>171</v>
      </c>
      <c r="C178" s="568" t="s">
        <v>852</v>
      </c>
      <c r="D178" s="569" t="s">
        <v>853</v>
      </c>
      <c r="E178" s="568" t="s">
        <v>10</v>
      </c>
      <c r="F178" s="576">
        <v>36000</v>
      </c>
      <c r="G178" s="568">
        <v>2021.9</v>
      </c>
      <c r="H178" s="568">
        <v>2025.8</v>
      </c>
      <c r="I178" s="568" t="s">
        <v>247</v>
      </c>
      <c r="J178" s="568" t="s">
        <v>248</v>
      </c>
    </row>
    <row r="179" s="560" customFormat="1" ht="27" spans="1:10">
      <c r="A179" s="568"/>
      <c r="B179" s="568">
        <v>172</v>
      </c>
      <c r="C179" s="568" t="s">
        <v>854</v>
      </c>
      <c r="D179" s="569" t="s">
        <v>855</v>
      </c>
      <c r="E179" s="568" t="s">
        <v>10</v>
      </c>
      <c r="F179" s="576">
        <v>20000</v>
      </c>
      <c r="G179" s="568">
        <v>2021.1</v>
      </c>
      <c r="H179" s="568">
        <v>2025.12</v>
      </c>
      <c r="I179" s="568" t="s">
        <v>247</v>
      </c>
      <c r="J179" s="568" t="s">
        <v>248</v>
      </c>
    </row>
    <row r="180" s="560" customFormat="1" ht="67.5" spans="1:10">
      <c r="A180" s="568"/>
      <c r="B180" s="568">
        <v>173</v>
      </c>
      <c r="C180" s="568" t="s">
        <v>856</v>
      </c>
      <c r="D180" s="569" t="s">
        <v>857</v>
      </c>
      <c r="E180" s="568" t="s">
        <v>10</v>
      </c>
      <c r="F180" s="576">
        <v>35000</v>
      </c>
      <c r="G180" s="568">
        <v>2021.12</v>
      </c>
      <c r="H180" s="568">
        <v>2025.12</v>
      </c>
      <c r="I180" s="568" t="s">
        <v>247</v>
      </c>
      <c r="J180" s="568" t="s">
        <v>248</v>
      </c>
    </row>
    <row r="181" s="560" customFormat="1" ht="40.5" spans="1:10">
      <c r="A181" s="568"/>
      <c r="B181" s="568">
        <v>174</v>
      </c>
      <c r="C181" s="568" t="s">
        <v>858</v>
      </c>
      <c r="D181" s="569" t="s">
        <v>859</v>
      </c>
      <c r="E181" s="568" t="s">
        <v>10</v>
      </c>
      <c r="F181" s="576">
        <v>30000</v>
      </c>
      <c r="G181" s="579">
        <v>2022.6</v>
      </c>
      <c r="H181" s="579">
        <v>2025.12</v>
      </c>
      <c r="I181" s="568" t="s">
        <v>247</v>
      </c>
      <c r="J181" s="568" t="s">
        <v>248</v>
      </c>
    </row>
    <row r="182" s="560" customFormat="1" ht="27" spans="1:10">
      <c r="A182" s="568"/>
      <c r="B182" s="568">
        <v>175</v>
      </c>
      <c r="C182" s="568" t="s">
        <v>860</v>
      </c>
      <c r="D182" s="569" t="s">
        <v>861</v>
      </c>
      <c r="E182" s="568" t="s">
        <v>10</v>
      </c>
      <c r="F182" s="576">
        <v>28000</v>
      </c>
      <c r="G182" s="579">
        <v>2022.1</v>
      </c>
      <c r="H182" s="579">
        <v>2025.12</v>
      </c>
      <c r="I182" s="568" t="s">
        <v>247</v>
      </c>
      <c r="J182" s="568" t="s">
        <v>248</v>
      </c>
    </row>
    <row r="183" s="560" customFormat="1" ht="27" spans="1:10">
      <c r="A183" s="568"/>
      <c r="B183" s="568">
        <v>176</v>
      </c>
      <c r="C183" s="568" t="s">
        <v>862</v>
      </c>
      <c r="D183" s="569" t="s">
        <v>863</v>
      </c>
      <c r="E183" s="568" t="s">
        <v>10</v>
      </c>
      <c r="F183" s="576">
        <v>12000</v>
      </c>
      <c r="G183" s="604" t="s">
        <v>864</v>
      </c>
      <c r="H183" s="579">
        <v>2023.12</v>
      </c>
      <c r="I183" s="568" t="s">
        <v>247</v>
      </c>
      <c r="J183" s="568" t="s">
        <v>248</v>
      </c>
    </row>
    <row r="184" s="560" customFormat="1" ht="40.5" spans="1:10">
      <c r="A184" s="568"/>
      <c r="B184" s="568">
        <v>177</v>
      </c>
      <c r="C184" s="568" t="s">
        <v>865</v>
      </c>
      <c r="D184" s="569" t="s">
        <v>866</v>
      </c>
      <c r="E184" s="568" t="s">
        <v>10</v>
      </c>
      <c r="F184" s="576">
        <v>10000</v>
      </c>
      <c r="G184" s="568">
        <v>2021.12</v>
      </c>
      <c r="H184" s="568">
        <v>2025.12</v>
      </c>
      <c r="I184" s="568" t="s">
        <v>247</v>
      </c>
      <c r="J184" s="568" t="s">
        <v>248</v>
      </c>
    </row>
    <row r="185" s="560" customFormat="1" ht="27" spans="1:10">
      <c r="A185" s="568"/>
      <c r="B185" s="568">
        <v>178</v>
      </c>
      <c r="C185" s="568" t="s">
        <v>867</v>
      </c>
      <c r="D185" s="569" t="s">
        <v>868</v>
      </c>
      <c r="E185" s="568" t="s">
        <v>10</v>
      </c>
      <c r="F185" s="576">
        <v>35000</v>
      </c>
      <c r="G185" s="568">
        <v>2021.9</v>
      </c>
      <c r="H185" s="568" t="s">
        <v>21</v>
      </c>
      <c r="I185" s="568" t="s">
        <v>247</v>
      </c>
      <c r="J185" s="568" t="s">
        <v>248</v>
      </c>
    </row>
    <row r="186" s="560" customFormat="1" ht="33" customHeight="1" spans="1:10">
      <c r="A186" s="568"/>
      <c r="B186" s="568">
        <v>179</v>
      </c>
      <c r="C186" s="568" t="s">
        <v>869</v>
      </c>
      <c r="D186" s="569" t="s">
        <v>870</v>
      </c>
      <c r="E186" s="568" t="s">
        <v>10</v>
      </c>
      <c r="F186" s="604" t="s">
        <v>1538</v>
      </c>
      <c r="G186" s="568">
        <v>2021.1</v>
      </c>
      <c r="H186" s="568">
        <v>2021.12</v>
      </c>
      <c r="I186" s="568" t="s">
        <v>569</v>
      </c>
      <c r="J186" s="588" t="s">
        <v>273</v>
      </c>
    </row>
    <row r="187" s="560" customFormat="1" ht="54" spans="1:10">
      <c r="A187" s="568"/>
      <c r="B187" s="568">
        <v>180</v>
      </c>
      <c r="C187" s="588" t="s">
        <v>871</v>
      </c>
      <c r="D187" s="602" t="s">
        <v>872</v>
      </c>
      <c r="E187" s="588" t="s">
        <v>85</v>
      </c>
      <c r="F187" s="603">
        <v>354400</v>
      </c>
      <c r="G187" s="627">
        <v>2020.5</v>
      </c>
      <c r="H187" s="601">
        <v>2025.12</v>
      </c>
      <c r="I187" s="610" t="s">
        <v>366</v>
      </c>
      <c r="J187" s="588" t="s">
        <v>273</v>
      </c>
    </row>
    <row r="188" s="560" customFormat="1" ht="54" spans="1:10">
      <c r="A188" s="568"/>
      <c r="B188" s="568">
        <v>181</v>
      </c>
      <c r="C188" s="588" t="s">
        <v>874</v>
      </c>
      <c r="D188" s="602" t="s">
        <v>875</v>
      </c>
      <c r="E188" s="588" t="s">
        <v>11</v>
      </c>
      <c r="F188" s="603">
        <v>304000</v>
      </c>
      <c r="G188" s="588" t="s">
        <v>21</v>
      </c>
      <c r="H188" s="601" t="s">
        <v>21</v>
      </c>
      <c r="I188" s="610" t="s">
        <v>366</v>
      </c>
      <c r="J188" s="588" t="s">
        <v>273</v>
      </c>
    </row>
    <row r="189" s="560" customFormat="1" ht="51" customHeight="1" spans="1:10">
      <c r="A189" s="568"/>
      <c r="B189" s="568">
        <v>182</v>
      </c>
      <c r="C189" s="568" t="s">
        <v>876</v>
      </c>
      <c r="D189" s="569" t="s">
        <v>1539</v>
      </c>
      <c r="E189" s="568" t="s">
        <v>10</v>
      </c>
      <c r="F189" s="576">
        <v>140000</v>
      </c>
      <c r="G189" s="568">
        <v>2021.9</v>
      </c>
      <c r="H189" s="568" t="s">
        <v>21</v>
      </c>
      <c r="I189" s="568" t="s">
        <v>277</v>
      </c>
      <c r="J189" s="568" t="s">
        <v>278</v>
      </c>
    </row>
    <row r="190" s="560" customFormat="1" ht="40.5" spans="1:10">
      <c r="A190" s="568"/>
      <c r="B190" s="568">
        <v>183</v>
      </c>
      <c r="C190" s="579" t="s">
        <v>878</v>
      </c>
      <c r="D190" s="569" t="s">
        <v>879</v>
      </c>
      <c r="E190" s="568" t="s">
        <v>85</v>
      </c>
      <c r="F190" s="576">
        <v>136870</v>
      </c>
      <c r="G190" s="568" t="s">
        <v>350</v>
      </c>
      <c r="H190" s="568">
        <v>2022.1</v>
      </c>
      <c r="I190" s="568" t="s">
        <v>277</v>
      </c>
      <c r="J190" s="568" t="s">
        <v>278</v>
      </c>
    </row>
    <row r="191" s="560" customFormat="1" ht="40.5" spans="1:10">
      <c r="A191" s="568"/>
      <c r="B191" s="568">
        <v>184</v>
      </c>
      <c r="C191" s="568" t="s">
        <v>880</v>
      </c>
      <c r="D191" s="569" t="s">
        <v>881</v>
      </c>
      <c r="E191" s="568" t="s">
        <v>85</v>
      </c>
      <c r="F191" s="576">
        <v>76000</v>
      </c>
      <c r="G191" s="568">
        <v>2020.9</v>
      </c>
      <c r="H191" s="568">
        <v>2023.12</v>
      </c>
      <c r="I191" s="568" t="s">
        <v>277</v>
      </c>
      <c r="J191" s="568" t="s">
        <v>278</v>
      </c>
    </row>
    <row r="192" s="560" customFormat="1" ht="40.5" spans="1:10">
      <c r="A192" s="568"/>
      <c r="B192" s="568">
        <v>185</v>
      </c>
      <c r="C192" s="579" t="s">
        <v>882</v>
      </c>
      <c r="D192" s="569" t="s">
        <v>883</v>
      </c>
      <c r="E192" s="568" t="s">
        <v>85</v>
      </c>
      <c r="F192" s="576">
        <v>65000</v>
      </c>
      <c r="G192" s="568" t="s">
        <v>350</v>
      </c>
      <c r="H192" s="568">
        <v>2022.3</v>
      </c>
      <c r="I192" s="568" t="s">
        <v>277</v>
      </c>
      <c r="J192" s="568" t="s">
        <v>278</v>
      </c>
    </row>
    <row r="193" s="560" customFormat="1" ht="27" spans="1:10">
      <c r="A193" s="568"/>
      <c r="B193" s="568">
        <v>186</v>
      </c>
      <c r="C193" s="568" t="s">
        <v>884</v>
      </c>
      <c r="D193" s="569" t="s">
        <v>885</v>
      </c>
      <c r="E193" s="568" t="s">
        <v>10</v>
      </c>
      <c r="F193" s="576">
        <v>15000</v>
      </c>
      <c r="G193" s="568">
        <v>2021.9</v>
      </c>
      <c r="H193" s="568">
        <v>2022</v>
      </c>
      <c r="I193" s="568" t="s">
        <v>277</v>
      </c>
      <c r="J193" s="568" t="s">
        <v>278</v>
      </c>
    </row>
    <row r="194" s="560" customFormat="1" ht="54" spans="1:10">
      <c r="A194" s="568"/>
      <c r="B194" s="568">
        <v>187</v>
      </c>
      <c r="C194" s="579" t="s">
        <v>886</v>
      </c>
      <c r="D194" s="569" t="s">
        <v>887</v>
      </c>
      <c r="E194" s="568" t="s">
        <v>85</v>
      </c>
      <c r="F194" s="576">
        <v>44500</v>
      </c>
      <c r="G194" s="568" t="s">
        <v>350</v>
      </c>
      <c r="H194" s="568">
        <v>2022.3</v>
      </c>
      <c r="I194" s="568" t="s">
        <v>277</v>
      </c>
      <c r="J194" s="568" t="s">
        <v>278</v>
      </c>
    </row>
    <row r="195" s="560" customFormat="1" ht="27" spans="1:10">
      <c r="A195" s="568"/>
      <c r="B195" s="568">
        <v>188</v>
      </c>
      <c r="C195" s="579" t="s">
        <v>888</v>
      </c>
      <c r="D195" s="569" t="s">
        <v>889</v>
      </c>
      <c r="E195" s="568" t="s">
        <v>85</v>
      </c>
      <c r="F195" s="576">
        <v>25500</v>
      </c>
      <c r="G195" s="568" t="s">
        <v>350</v>
      </c>
      <c r="H195" s="568">
        <v>2022.12</v>
      </c>
      <c r="I195" s="568" t="s">
        <v>277</v>
      </c>
      <c r="J195" s="568" t="s">
        <v>278</v>
      </c>
    </row>
    <row r="196" s="560" customFormat="1" ht="40.5" spans="1:10">
      <c r="A196" s="568"/>
      <c r="B196" s="568">
        <v>189</v>
      </c>
      <c r="C196" s="568" t="s">
        <v>890</v>
      </c>
      <c r="D196" s="569" t="s">
        <v>891</v>
      </c>
      <c r="E196" s="568" t="s">
        <v>85</v>
      </c>
      <c r="F196" s="576">
        <v>65000</v>
      </c>
      <c r="G196" s="568">
        <v>2020</v>
      </c>
      <c r="H196" s="568">
        <v>2023</v>
      </c>
      <c r="I196" s="568" t="s">
        <v>277</v>
      </c>
      <c r="J196" s="568" t="s">
        <v>278</v>
      </c>
    </row>
    <row r="197" s="560" customFormat="1" ht="27" spans="1:10">
      <c r="A197" s="568"/>
      <c r="B197" s="568">
        <v>190</v>
      </c>
      <c r="C197" s="568" t="s">
        <v>892</v>
      </c>
      <c r="D197" s="569" t="s">
        <v>893</v>
      </c>
      <c r="E197" s="568" t="s">
        <v>11</v>
      </c>
      <c r="F197" s="576">
        <v>10000</v>
      </c>
      <c r="G197" s="568" t="s">
        <v>21</v>
      </c>
      <c r="H197" s="568" t="s">
        <v>21</v>
      </c>
      <c r="I197" s="568" t="s">
        <v>277</v>
      </c>
      <c r="J197" s="568" t="s">
        <v>278</v>
      </c>
    </row>
    <row r="198" s="560" customFormat="1" ht="54" spans="1:10">
      <c r="A198" s="568"/>
      <c r="B198" s="568">
        <v>191</v>
      </c>
      <c r="C198" s="568" t="s">
        <v>1545</v>
      </c>
      <c r="D198" s="569" t="s">
        <v>1546</v>
      </c>
      <c r="E198" s="568" t="s">
        <v>85</v>
      </c>
      <c r="F198" s="568">
        <v>10000</v>
      </c>
      <c r="G198" s="568" t="s">
        <v>350</v>
      </c>
      <c r="H198" s="568">
        <v>2022</v>
      </c>
      <c r="I198" s="568" t="s">
        <v>1547</v>
      </c>
      <c r="J198" s="568" t="s">
        <v>273</v>
      </c>
    </row>
    <row r="199" s="560" customFormat="1" spans="1:10">
      <c r="A199" s="566" t="str">
        <f>各县市区统计汇总表2!A7</f>
        <v>3、美丽集镇（合计项目8项，总投资1.13亿元；其中新建项目8项，总投资1.13亿元。）</v>
      </c>
      <c r="B199" s="566"/>
      <c r="C199" s="566"/>
      <c r="D199" s="566"/>
      <c r="E199" s="566"/>
      <c r="F199" s="566"/>
      <c r="G199" s="566"/>
      <c r="H199" s="566"/>
      <c r="I199" s="566"/>
      <c r="J199" s="566"/>
    </row>
    <row r="200" s="560" customFormat="1" ht="67.5" spans="1:10">
      <c r="A200" s="568" t="s">
        <v>1548</v>
      </c>
      <c r="B200" s="568">
        <v>192</v>
      </c>
      <c r="C200" s="568" t="s">
        <v>1553</v>
      </c>
      <c r="D200" s="569" t="s">
        <v>1554</v>
      </c>
      <c r="E200" s="568" t="s">
        <v>10</v>
      </c>
      <c r="F200" s="620">
        <v>1900</v>
      </c>
      <c r="G200" s="568">
        <v>2021</v>
      </c>
      <c r="H200" s="605">
        <v>2023</v>
      </c>
      <c r="I200" s="568" t="s">
        <v>1555</v>
      </c>
      <c r="J200" s="570" t="s">
        <v>24</v>
      </c>
    </row>
    <row r="201" s="560" customFormat="1" ht="81" spans="1:10">
      <c r="A201" s="568"/>
      <c r="B201" s="568">
        <v>193</v>
      </c>
      <c r="C201" s="568" t="s">
        <v>1557</v>
      </c>
      <c r="D201" s="569" t="s">
        <v>1558</v>
      </c>
      <c r="E201" s="568" t="s">
        <v>10</v>
      </c>
      <c r="F201" s="575">
        <v>700</v>
      </c>
      <c r="G201" s="568">
        <v>2021</v>
      </c>
      <c r="H201" s="605"/>
      <c r="I201" s="568" t="s">
        <v>1399</v>
      </c>
      <c r="J201" s="568" t="s">
        <v>54</v>
      </c>
    </row>
    <row r="202" s="560" customFormat="1" ht="67.5" spans="1:10">
      <c r="A202" s="568"/>
      <c r="B202" s="568">
        <v>194</v>
      </c>
      <c r="C202" s="568" t="s">
        <v>1559</v>
      </c>
      <c r="D202" s="569" t="s">
        <v>1560</v>
      </c>
      <c r="E202" s="568" t="s">
        <v>10</v>
      </c>
      <c r="F202" s="575">
        <v>300</v>
      </c>
      <c r="G202" s="568">
        <v>2021</v>
      </c>
      <c r="H202" s="605"/>
      <c r="I202" s="568" t="s">
        <v>1561</v>
      </c>
      <c r="J202" s="568" t="s">
        <v>34</v>
      </c>
    </row>
    <row r="203" s="560" customFormat="1" ht="40.5" spans="1:10">
      <c r="A203" s="568"/>
      <c r="B203" s="568">
        <v>195</v>
      </c>
      <c r="C203" s="568" t="s">
        <v>1562</v>
      </c>
      <c r="D203" s="569" t="s">
        <v>1563</v>
      </c>
      <c r="E203" s="568" t="s">
        <v>10</v>
      </c>
      <c r="F203" s="575">
        <v>700</v>
      </c>
      <c r="G203" s="568">
        <v>2021</v>
      </c>
      <c r="H203" s="605">
        <v>2021</v>
      </c>
      <c r="I203" s="568" t="s">
        <v>1564</v>
      </c>
      <c r="J203" s="568" t="s">
        <v>264</v>
      </c>
    </row>
    <row r="204" s="560" customFormat="1" ht="67.5" spans="1:10">
      <c r="A204" s="568"/>
      <c r="B204" s="568">
        <v>196</v>
      </c>
      <c r="C204" s="568" t="s">
        <v>1565</v>
      </c>
      <c r="D204" s="569" t="s">
        <v>1566</v>
      </c>
      <c r="E204" s="568" t="s">
        <v>10</v>
      </c>
      <c r="F204" s="575">
        <v>5430</v>
      </c>
      <c r="G204" s="568">
        <v>2021</v>
      </c>
      <c r="H204" s="605">
        <v>2025</v>
      </c>
      <c r="I204" s="568" t="s">
        <v>1567</v>
      </c>
      <c r="J204" s="568" t="s">
        <v>38</v>
      </c>
    </row>
    <row r="205" s="560" customFormat="1" ht="40.5" spans="1:10">
      <c r="A205" s="568"/>
      <c r="B205" s="568">
        <v>197</v>
      </c>
      <c r="C205" s="568" t="s">
        <v>1568</v>
      </c>
      <c r="D205" s="569" t="s">
        <v>1569</v>
      </c>
      <c r="E205" s="568" t="s">
        <v>10</v>
      </c>
      <c r="F205" s="575">
        <v>505</v>
      </c>
      <c r="G205" s="568">
        <v>2021</v>
      </c>
      <c r="H205" s="605">
        <v>2022</v>
      </c>
      <c r="I205" s="568" t="s">
        <v>1570</v>
      </c>
      <c r="J205" s="568" t="s">
        <v>248</v>
      </c>
    </row>
    <row r="206" s="560" customFormat="1" ht="27" spans="1:10">
      <c r="A206" s="568"/>
      <c r="B206" s="568">
        <v>198</v>
      </c>
      <c r="C206" s="568" t="s">
        <v>1571</v>
      </c>
      <c r="D206" s="569" t="s">
        <v>1572</v>
      </c>
      <c r="E206" s="568" t="s">
        <v>10</v>
      </c>
      <c r="F206" s="575">
        <v>750</v>
      </c>
      <c r="G206" s="568">
        <v>2021</v>
      </c>
      <c r="H206" s="605">
        <v>2021</v>
      </c>
      <c r="I206" s="568" t="s">
        <v>1573</v>
      </c>
      <c r="J206" s="568" t="s">
        <v>273</v>
      </c>
    </row>
    <row r="207" s="560" customFormat="1" ht="108" spans="1:10">
      <c r="A207" s="568"/>
      <c r="B207" s="568">
        <v>199</v>
      </c>
      <c r="C207" s="568" t="s">
        <v>1574</v>
      </c>
      <c r="D207" s="569" t="s">
        <v>1575</v>
      </c>
      <c r="E207" s="568" t="s">
        <v>10</v>
      </c>
      <c r="F207" s="575">
        <v>1070</v>
      </c>
      <c r="G207" s="568">
        <v>2021</v>
      </c>
      <c r="H207" s="605">
        <v>2021</v>
      </c>
      <c r="I207" s="568" t="s">
        <v>1576</v>
      </c>
      <c r="J207" s="568" t="s">
        <v>278</v>
      </c>
    </row>
    <row r="208" s="560" customFormat="1" ht="27" customHeight="1" spans="1:10">
      <c r="A208" s="566" t="str">
        <f>各县市区统计汇总表2!A8</f>
        <v>4、污水（合计项目36项，总投资58.94亿元；其中新建项目22项，总投资35.20亿元；续建项目13项，总投资12.42亿元；谋划项目1项，总投资11.32亿元。）</v>
      </c>
      <c r="B208" s="566"/>
      <c r="C208" s="566"/>
      <c r="D208" s="566"/>
      <c r="E208" s="566"/>
      <c r="F208" s="566"/>
      <c r="G208" s="566"/>
      <c r="H208" s="566"/>
      <c r="I208" s="566"/>
      <c r="J208" s="566"/>
    </row>
    <row r="209" s="560" customFormat="1" ht="54" spans="1:10">
      <c r="A209" s="568" t="s">
        <v>945</v>
      </c>
      <c r="B209" s="568">
        <v>200</v>
      </c>
      <c r="C209" s="579" t="s">
        <v>1577</v>
      </c>
      <c r="D209" s="573" t="s">
        <v>1578</v>
      </c>
      <c r="E209" s="575" t="s">
        <v>10</v>
      </c>
      <c r="F209" s="575">
        <v>16000</v>
      </c>
      <c r="G209" s="579">
        <v>2021</v>
      </c>
      <c r="H209" s="579">
        <v>2022</v>
      </c>
      <c r="I209" s="579" t="s">
        <v>232</v>
      </c>
      <c r="J209" s="579" t="s">
        <v>24</v>
      </c>
    </row>
    <row r="210" s="560" customFormat="1" ht="27" spans="1:10">
      <c r="A210" s="568"/>
      <c r="B210" s="568">
        <v>201</v>
      </c>
      <c r="C210" s="579" t="s">
        <v>1579</v>
      </c>
      <c r="D210" s="573" t="s">
        <v>1580</v>
      </c>
      <c r="E210" s="575" t="s">
        <v>85</v>
      </c>
      <c r="F210" s="575">
        <v>3000</v>
      </c>
      <c r="G210" s="579">
        <v>2019</v>
      </c>
      <c r="H210" s="579">
        <v>2021</v>
      </c>
      <c r="I210" s="568" t="s">
        <v>243</v>
      </c>
      <c r="J210" s="568" t="s">
        <v>54</v>
      </c>
    </row>
    <row r="211" s="560" customFormat="1" ht="27" spans="1:10">
      <c r="A211" s="568"/>
      <c r="B211" s="568">
        <v>202</v>
      </c>
      <c r="C211" s="568" t="s">
        <v>1581</v>
      </c>
      <c r="D211" s="569" t="s">
        <v>1582</v>
      </c>
      <c r="E211" s="575" t="s">
        <v>85</v>
      </c>
      <c r="F211" s="575">
        <v>22399</v>
      </c>
      <c r="G211" s="568">
        <v>2020</v>
      </c>
      <c r="H211" s="579">
        <v>2021</v>
      </c>
      <c r="I211" s="568" t="s">
        <v>243</v>
      </c>
      <c r="J211" s="568" t="s">
        <v>54</v>
      </c>
    </row>
    <row r="212" s="560" customFormat="1" ht="27" spans="1:10">
      <c r="A212" s="568"/>
      <c r="B212" s="568">
        <v>203</v>
      </c>
      <c r="C212" s="568" t="s">
        <v>1583</v>
      </c>
      <c r="D212" s="569" t="s">
        <v>1584</v>
      </c>
      <c r="E212" s="579" t="s">
        <v>85</v>
      </c>
      <c r="F212" s="575">
        <v>2600</v>
      </c>
      <c r="G212" s="575">
        <v>2020</v>
      </c>
      <c r="H212" s="568">
        <v>2021</v>
      </c>
      <c r="I212" s="568" t="s">
        <v>243</v>
      </c>
      <c r="J212" s="568" t="s">
        <v>54</v>
      </c>
    </row>
    <row r="213" s="560" customFormat="1" ht="27" spans="1:10">
      <c r="A213" s="568"/>
      <c r="B213" s="568">
        <v>204</v>
      </c>
      <c r="C213" s="579" t="s">
        <v>1585</v>
      </c>
      <c r="D213" s="573" t="s">
        <v>1586</v>
      </c>
      <c r="E213" s="579" t="s">
        <v>85</v>
      </c>
      <c r="F213" s="575">
        <v>4200</v>
      </c>
      <c r="G213" s="575">
        <v>2020</v>
      </c>
      <c r="H213" s="579">
        <v>2021</v>
      </c>
      <c r="I213" s="579" t="s">
        <v>247</v>
      </c>
      <c r="J213" s="568" t="s">
        <v>248</v>
      </c>
    </row>
    <row r="214" s="560" customFormat="1" ht="27" spans="1:10">
      <c r="A214" s="568"/>
      <c r="B214" s="568">
        <v>205</v>
      </c>
      <c r="C214" s="579" t="s">
        <v>1589</v>
      </c>
      <c r="D214" s="569" t="s">
        <v>1590</v>
      </c>
      <c r="E214" s="568" t="s">
        <v>85</v>
      </c>
      <c r="F214" s="575">
        <v>6000</v>
      </c>
      <c r="G214" s="575">
        <v>2020</v>
      </c>
      <c r="H214" s="568">
        <v>2022</v>
      </c>
      <c r="I214" s="568" t="s">
        <v>37</v>
      </c>
      <c r="J214" s="568" t="s">
        <v>38</v>
      </c>
    </row>
    <row r="215" s="560" customFormat="1" ht="40.5" spans="1:10">
      <c r="A215" s="568"/>
      <c r="B215" s="568">
        <v>206</v>
      </c>
      <c r="C215" s="588" t="s">
        <v>955</v>
      </c>
      <c r="D215" s="602" t="s">
        <v>956</v>
      </c>
      <c r="E215" s="570" t="s">
        <v>10</v>
      </c>
      <c r="F215" s="603">
        <v>11000</v>
      </c>
      <c r="G215" s="635">
        <v>2025.6</v>
      </c>
      <c r="H215" s="601">
        <v>2026.12</v>
      </c>
      <c r="I215" s="568" t="s">
        <v>569</v>
      </c>
      <c r="J215" s="570" t="s">
        <v>273</v>
      </c>
    </row>
    <row r="216" s="560" customFormat="1" ht="27" spans="1:10">
      <c r="A216" s="568"/>
      <c r="B216" s="568">
        <v>207</v>
      </c>
      <c r="C216" s="584" t="s">
        <v>916</v>
      </c>
      <c r="D216" s="569" t="s">
        <v>917</v>
      </c>
      <c r="E216" s="568" t="s">
        <v>10</v>
      </c>
      <c r="F216" s="576">
        <v>23227</v>
      </c>
      <c r="G216" s="568">
        <v>2020</v>
      </c>
      <c r="H216" s="568">
        <v>2023</v>
      </c>
      <c r="I216" s="568" t="s">
        <v>37</v>
      </c>
      <c r="J216" s="568" t="s">
        <v>38</v>
      </c>
    </row>
    <row r="217" s="560" customFormat="1" ht="40.5" spans="1:10">
      <c r="A217" s="568"/>
      <c r="B217" s="568">
        <v>208</v>
      </c>
      <c r="C217" s="568" t="s">
        <v>918</v>
      </c>
      <c r="D217" s="569" t="s">
        <v>919</v>
      </c>
      <c r="E217" s="568" t="s">
        <v>10</v>
      </c>
      <c r="F217" s="576">
        <v>6000</v>
      </c>
      <c r="G217" s="568" t="s">
        <v>21</v>
      </c>
      <c r="H217" s="568" t="s">
        <v>21</v>
      </c>
      <c r="I217" s="568" t="s">
        <v>37</v>
      </c>
      <c r="J217" s="568" t="s">
        <v>38</v>
      </c>
    </row>
    <row r="218" s="560" customFormat="1" ht="40.5" spans="1:10">
      <c r="A218" s="568"/>
      <c r="B218" s="568">
        <v>209</v>
      </c>
      <c r="C218" s="568" t="s">
        <v>941</v>
      </c>
      <c r="D218" s="569" t="s">
        <v>942</v>
      </c>
      <c r="E218" s="570" t="s">
        <v>11</v>
      </c>
      <c r="F218" s="576">
        <v>113236</v>
      </c>
      <c r="G218" s="568">
        <v>2020</v>
      </c>
      <c r="H218" s="568">
        <v>2022</v>
      </c>
      <c r="I218" s="568" t="s">
        <v>37</v>
      </c>
      <c r="J218" s="568" t="s">
        <v>38</v>
      </c>
    </row>
    <row r="219" s="560" customFormat="1" ht="40.5" spans="1:10">
      <c r="A219" s="568"/>
      <c r="B219" s="568">
        <v>210</v>
      </c>
      <c r="C219" s="568" t="s">
        <v>1591</v>
      </c>
      <c r="D219" s="569" t="s">
        <v>1592</v>
      </c>
      <c r="E219" s="568" t="s">
        <v>10</v>
      </c>
      <c r="F219" s="575">
        <v>71033</v>
      </c>
      <c r="G219" s="575">
        <v>2020</v>
      </c>
      <c r="H219" s="568">
        <v>2022</v>
      </c>
      <c r="I219" s="579" t="s">
        <v>243</v>
      </c>
      <c r="J219" s="568" t="s">
        <v>54</v>
      </c>
    </row>
    <row r="220" s="560" customFormat="1" ht="40.5" spans="1:10">
      <c r="A220" s="568"/>
      <c r="B220" s="568">
        <v>211</v>
      </c>
      <c r="C220" s="636" t="s">
        <v>943</v>
      </c>
      <c r="D220" s="637" t="s">
        <v>944</v>
      </c>
      <c r="E220" s="570" t="s">
        <v>85</v>
      </c>
      <c r="F220" s="638">
        <v>16062</v>
      </c>
      <c r="G220" s="636">
        <v>2021.3</v>
      </c>
      <c r="H220" s="636">
        <v>2022.9</v>
      </c>
      <c r="I220" s="568" t="s">
        <v>149</v>
      </c>
      <c r="J220" s="570" t="s">
        <v>34</v>
      </c>
    </row>
    <row r="221" s="560" customFormat="1" ht="54" spans="1:10">
      <c r="A221" s="568" t="s">
        <v>1594</v>
      </c>
      <c r="B221" s="568">
        <v>212</v>
      </c>
      <c r="C221" s="579" t="s">
        <v>1603</v>
      </c>
      <c r="D221" s="573" t="s">
        <v>1604</v>
      </c>
      <c r="E221" s="579" t="s">
        <v>10</v>
      </c>
      <c r="F221" s="575">
        <v>10000</v>
      </c>
      <c r="G221" s="575">
        <v>2021</v>
      </c>
      <c r="H221" s="579">
        <v>2022</v>
      </c>
      <c r="I221" s="579" t="s">
        <v>232</v>
      </c>
      <c r="J221" s="568" t="s">
        <v>24</v>
      </c>
    </row>
    <row r="222" s="560" customFormat="1" ht="41.45" customHeight="1" spans="1:10">
      <c r="A222" s="568"/>
      <c r="B222" s="568">
        <v>213</v>
      </c>
      <c r="C222" s="579" t="s">
        <v>1605</v>
      </c>
      <c r="D222" s="573" t="s">
        <v>1606</v>
      </c>
      <c r="E222" s="579" t="s">
        <v>85</v>
      </c>
      <c r="F222" s="575">
        <v>49118</v>
      </c>
      <c r="G222" s="575">
        <v>2020</v>
      </c>
      <c r="H222" s="579">
        <v>2022</v>
      </c>
      <c r="I222" s="579" t="s">
        <v>243</v>
      </c>
      <c r="J222" s="568" t="s">
        <v>54</v>
      </c>
    </row>
    <row r="223" s="560" customFormat="1" ht="40.5" spans="1:10">
      <c r="A223" s="568"/>
      <c r="B223" s="568">
        <v>214</v>
      </c>
      <c r="C223" s="568" t="s">
        <v>1607</v>
      </c>
      <c r="D223" s="569" t="s">
        <v>1608</v>
      </c>
      <c r="E223" s="568" t="s">
        <v>10</v>
      </c>
      <c r="F223" s="575">
        <v>1084</v>
      </c>
      <c r="G223" s="575">
        <v>2021</v>
      </c>
      <c r="H223" s="568">
        <v>2021</v>
      </c>
      <c r="I223" s="579" t="s">
        <v>243</v>
      </c>
      <c r="J223" s="568" t="s">
        <v>54</v>
      </c>
    </row>
    <row r="224" s="560" customFormat="1" ht="27" spans="1:10">
      <c r="A224" s="568"/>
      <c r="B224" s="568">
        <v>215</v>
      </c>
      <c r="C224" s="568" t="s">
        <v>1609</v>
      </c>
      <c r="D224" s="569" t="s">
        <v>1610</v>
      </c>
      <c r="E224" s="570" t="s">
        <v>85</v>
      </c>
      <c r="F224" s="576">
        <v>7870</v>
      </c>
      <c r="G224" s="584">
        <v>2019</v>
      </c>
      <c r="H224" s="568">
        <v>2022</v>
      </c>
      <c r="I224" s="568" t="s">
        <v>149</v>
      </c>
      <c r="J224" s="570" t="s">
        <v>34</v>
      </c>
    </row>
    <row r="225" s="560" customFormat="1" ht="27" spans="1:10">
      <c r="A225" s="568"/>
      <c r="B225" s="568">
        <v>216</v>
      </c>
      <c r="C225" s="609" t="s">
        <v>1611</v>
      </c>
      <c r="D225" s="640" t="s">
        <v>1612</v>
      </c>
      <c r="E225" s="568" t="s">
        <v>10</v>
      </c>
      <c r="F225" s="641">
        <v>1500</v>
      </c>
      <c r="G225" s="641">
        <v>2021</v>
      </c>
      <c r="H225" s="609">
        <v>2021</v>
      </c>
      <c r="I225" s="609" t="s">
        <v>247</v>
      </c>
      <c r="J225" s="568" t="s">
        <v>248</v>
      </c>
    </row>
    <row r="226" s="560" customFormat="1" ht="40.5" spans="1:10">
      <c r="A226" s="568"/>
      <c r="B226" s="568">
        <v>217</v>
      </c>
      <c r="C226" s="568" t="s">
        <v>1613</v>
      </c>
      <c r="D226" s="569" t="s">
        <v>1614</v>
      </c>
      <c r="E226" s="570" t="s">
        <v>85</v>
      </c>
      <c r="F226" s="604" t="s">
        <v>1615</v>
      </c>
      <c r="G226" s="568">
        <v>2019</v>
      </c>
      <c r="H226" s="568">
        <v>2025.12</v>
      </c>
      <c r="I226" s="568" t="s">
        <v>569</v>
      </c>
      <c r="J226" s="570" t="s">
        <v>273</v>
      </c>
    </row>
    <row r="227" s="560" customFormat="1" ht="27" spans="1:10">
      <c r="A227" s="568"/>
      <c r="B227" s="568">
        <v>218</v>
      </c>
      <c r="C227" s="568" t="s">
        <v>962</v>
      </c>
      <c r="D227" s="569" t="s">
        <v>963</v>
      </c>
      <c r="E227" s="570" t="s">
        <v>10</v>
      </c>
      <c r="F227" s="568">
        <v>9000</v>
      </c>
      <c r="G227" s="568">
        <v>2021.9</v>
      </c>
      <c r="H227" s="568">
        <v>2025.12</v>
      </c>
      <c r="I227" s="568" t="s">
        <v>964</v>
      </c>
      <c r="J227" s="570" t="s">
        <v>278</v>
      </c>
    </row>
    <row r="228" s="560" customFormat="1" ht="67.5" spans="1:10">
      <c r="A228" s="568" t="s">
        <v>972</v>
      </c>
      <c r="B228" s="568">
        <v>219</v>
      </c>
      <c r="C228" s="568" t="s">
        <v>927</v>
      </c>
      <c r="D228" s="569" t="s">
        <v>928</v>
      </c>
      <c r="E228" s="568" t="s">
        <v>10</v>
      </c>
      <c r="F228" s="576">
        <v>50000</v>
      </c>
      <c r="G228" s="579">
        <v>2020.12</v>
      </c>
      <c r="H228" s="579">
        <v>2025.12</v>
      </c>
      <c r="I228" s="568" t="s">
        <v>247</v>
      </c>
      <c r="J228" s="570" t="s">
        <v>248</v>
      </c>
    </row>
    <row r="229" s="560" customFormat="1" ht="54" spans="1:10">
      <c r="A229" s="568" t="s">
        <v>965</v>
      </c>
      <c r="B229" s="568">
        <v>220</v>
      </c>
      <c r="C229" s="568" t="s">
        <v>969</v>
      </c>
      <c r="D229" s="569" t="s">
        <v>970</v>
      </c>
      <c r="E229" s="570" t="s">
        <v>10</v>
      </c>
      <c r="F229" s="576">
        <v>5714.44</v>
      </c>
      <c r="G229" s="576">
        <v>2021.1</v>
      </c>
      <c r="H229" s="576">
        <v>2022.12</v>
      </c>
      <c r="I229" s="608" t="s">
        <v>262</v>
      </c>
      <c r="J229" s="570" t="s">
        <v>264</v>
      </c>
    </row>
    <row r="230" s="560" customFormat="1" ht="40.5" spans="1:10">
      <c r="A230" s="568" t="s">
        <v>1624</v>
      </c>
      <c r="B230" s="568">
        <v>221</v>
      </c>
      <c r="C230" s="568" t="s">
        <v>1627</v>
      </c>
      <c r="D230" s="569" t="s">
        <v>1628</v>
      </c>
      <c r="E230" s="568" t="s">
        <v>10</v>
      </c>
      <c r="F230" s="568">
        <v>2900</v>
      </c>
      <c r="G230" s="568">
        <v>2021</v>
      </c>
      <c r="H230" s="568">
        <v>2021</v>
      </c>
      <c r="I230" s="568" t="s">
        <v>1399</v>
      </c>
      <c r="J230" s="568" t="s">
        <v>54</v>
      </c>
    </row>
    <row r="231" s="560" customFormat="1" ht="67.5" spans="1:10">
      <c r="A231" s="568"/>
      <c r="B231" s="568">
        <v>222</v>
      </c>
      <c r="C231" s="568" t="s">
        <v>1629</v>
      </c>
      <c r="D231" s="569" t="s">
        <v>1630</v>
      </c>
      <c r="E231" s="568" t="s">
        <v>85</v>
      </c>
      <c r="F231" s="568">
        <v>900</v>
      </c>
      <c r="G231" s="568" t="s">
        <v>350</v>
      </c>
      <c r="H231" s="568">
        <v>2021</v>
      </c>
      <c r="I231" s="568" t="s">
        <v>1567</v>
      </c>
      <c r="J231" s="568" t="s">
        <v>38</v>
      </c>
    </row>
    <row r="232" s="560" customFormat="1" ht="54" spans="1:10">
      <c r="A232" s="568"/>
      <c r="B232" s="568">
        <v>223</v>
      </c>
      <c r="C232" s="568" t="s">
        <v>1631</v>
      </c>
      <c r="D232" s="569" t="s">
        <v>1632</v>
      </c>
      <c r="E232" s="568" t="s">
        <v>85</v>
      </c>
      <c r="F232" s="568">
        <v>2100</v>
      </c>
      <c r="G232" s="568" t="s">
        <v>350</v>
      </c>
      <c r="H232" s="568">
        <v>2021</v>
      </c>
      <c r="I232" s="568" t="s">
        <v>1567</v>
      </c>
      <c r="J232" s="568" t="s">
        <v>38</v>
      </c>
    </row>
    <row r="233" s="560" customFormat="1" ht="54" spans="1:10">
      <c r="A233" s="568"/>
      <c r="B233" s="568">
        <v>224</v>
      </c>
      <c r="C233" s="568" t="s">
        <v>1633</v>
      </c>
      <c r="D233" s="569" t="s">
        <v>1634</v>
      </c>
      <c r="E233" s="568" t="s">
        <v>10</v>
      </c>
      <c r="F233" s="568">
        <v>1300</v>
      </c>
      <c r="G233" s="568">
        <v>2021</v>
      </c>
      <c r="H233" s="568">
        <v>2021</v>
      </c>
      <c r="I233" s="568" t="s">
        <v>1567</v>
      </c>
      <c r="J233" s="568" t="s">
        <v>38</v>
      </c>
    </row>
    <row r="234" s="560" customFormat="1" ht="27" spans="1:10">
      <c r="A234" s="568"/>
      <c r="B234" s="568">
        <v>225</v>
      </c>
      <c r="C234" s="568" t="s">
        <v>1635</v>
      </c>
      <c r="D234" s="569" t="s">
        <v>1636</v>
      </c>
      <c r="E234" s="568" t="s">
        <v>85</v>
      </c>
      <c r="F234" s="568">
        <v>2000</v>
      </c>
      <c r="G234" s="568" t="s">
        <v>350</v>
      </c>
      <c r="H234" s="568">
        <v>2021</v>
      </c>
      <c r="I234" s="584" t="s">
        <v>1570</v>
      </c>
      <c r="J234" s="568" t="s">
        <v>248</v>
      </c>
    </row>
    <row r="235" s="560" customFormat="1" ht="27" spans="1:10">
      <c r="A235" s="568"/>
      <c r="B235" s="568">
        <v>226</v>
      </c>
      <c r="C235" s="568" t="s">
        <v>1637</v>
      </c>
      <c r="D235" s="569" t="s">
        <v>1638</v>
      </c>
      <c r="E235" s="568" t="s">
        <v>10</v>
      </c>
      <c r="F235" s="568">
        <v>1000</v>
      </c>
      <c r="G235" s="568">
        <v>2021.2</v>
      </c>
      <c r="H235" s="568">
        <v>2021.12</v>
      </c>
      <c r="I235" s="568" t="s">
        <v>1570</v>
      </c>
      <c r="J235" s="568" t="s">
        <v>248</v>
      </c>
    </row>
    <row r="236" s="560" customFormat="1" ht="27" spans="1:10">
      <c r="A236" s="568"/>
      <c r="B236" s="568">
        <v>227</v>
      </c>
      <c r="C236" s="568" t="s">
        <v>1639</v>
      </c>
      <c r="D236" s="569" t="s">
        <v>1640</v>
      </c>
      <c r="E236" s="568" t="s">
        <v>10</v>
      </c>
      <c r="F236" s="568">
        <v>500</v>
      </c>
      <c r="G236" s="568">
        <v>2021.2</v>
      </c>
      <c r="H236" s="568">
        <v>2021.12</v>
      </c>
      <c r="I236" s="568" t="s">
        <v>1570</v>
      </c>
      <c r="J236" s="568" t="s">
        <v>248</v>
      </c>
    </row>
    <row r="237" s="560" customFormat="1" ht="48" customHeight="1" spans="1:10">
      <c r="A237" s="568"/>
      <c r="B237" s="568">
        <v>228</v>
      </c>
      <c r="C237" s="568" t="s">
        <v>1641</v>
      </c>
      <c r="D237" s="569" t="s">
        <v>1642</v>
      </c>
      <c r="E237" s="568" t="s">
        <v>10</v>
      </c>
      <c r="F237" s="568">
        <v>500</v>
      </c>
      <c r="G237" s="568">
        <v>2021.1</v>
      </c>
      <c r="H237" s="568">
        <v>2022.1</v>
      </c>
      <c r="I237" s="568" t="s">
        <v>1570</v>
      </c>
      <c r="J237" s="568" t="s">
        <v>248</v>
      </c>
    </row>
    <row r="238" s="560" customFormat="1" ht="27" spans="1:10">
      <c r="A238" s="568"/>
      <c r="B238" s="568">
        <v>229</v>
      </c>
      <c r="C238" s="568" t="s">
        <v>1643</v>
      </c>
      <c r="D238" s="569" t="s">
        <v>1644</v>
      </c>
      <c r="E238" s="568" t="s">
        <v>10</v>
      </c>
      <c r="F238" s="568">
        <v>99</v>
      </c>
      <c r="G238" s="568">
        <v>2021.4</v>
      </c>
      <c r="H238" s="568">
        <v>2021.6</v>
      </c>
      <c r="I238" s="584" t="s">
        <v>1570</v>
      </c>
      <c r="J238" s="568" t="s">
        <v>248</v>
      </c>
    </row>
    <row r="239" s="560" customFormat="1" ht="54" spans="1:10">
      <c r="A239" s="568"/>
      <c r="B239" s="568">
        <v>230</v>
      </c>
      <c r="C239" s="568" t="s">
        <v>1645</v>
      </c>
      <c r="D239" s="569" t="s">
        <v>1646</v>
      </c>
      <c r="E239" s="568" t="s">
        <v>10</v>
      </c>
      <c r="F239" s="568">
        <v>1100</v>
      </c>
      <c r="G239" s="568">
        <v>2021.3</v>
      </c>
      <c r="H239" s="568">
        <v>2021.12</v>
      </c>
      <c r="I239" s="584" t="s">
        <v>1570</v>
      </c>
      <c r="J239" s="568" t="s">
        <v>248</v>
      </c>
    </row>
    <row r="240" s="560" customFormat="1" ht="67.5" spans="1:10">
      <c r="A240" s="568"/>
      <c r="B240" s="568">
        <v>231</v>
      </c>
      <c r="C240" s="568" t="s">
        <v>1647</v>
      </c>
      <c r="D240" s="569" t="s">
        <v>1648</v>
      </c>
      <c r="E240" s="568" t="s">
        <v>10</v>
      </c>
      <c r="F240" s="568">
        <v>3000</v>
      </c>
      <c r="G240" s="568">
        <v>2021</v>
      </c>
      <c r="H240" s="568">
        <v>2021</v>
      </c>
      <c r="I240" s="568" t="s">
        <v>1649</v>
      </c>
      <c r="J240" s="568" t="s">
        <v>273</v>
      </c>
    </row>
    <row r="241" s="560" customFormat="1" ht="27" spans="1:10">
      <c r="A241" s="568"/>
      <c r="B241" s="568">
        <v>232</v>
      </c>
      <c r="C241" s="568" t="s">
        <v>1650</v>
      </c>
      <c r="D241" s="569" t="s">
        <v>1651</v>
      </c>
      <c r="E241" s="568" t="s">
        <v>10</v>
      </c>
      <c r="F241" s="568">
        <v>231.7</v>
      </c>
      <c r="G241" s="568">
        <v>2021</v>
      </c>
      <c r="H241" s="568">
        <v>2021</v>
      </c>
      <c r="I241" s="568" t="s">
        <v>1576</v>
      </c>
      <c r="J241" s="568" t="s">
        <v>278</v>
      </c>
    </row>
    <row r="242" s="560" customFormat="1" ht="54" spans="1:10">
      <c r="A242" s="568"/>
      <c r="B242" s="568">
        <v>233</v>
      </c>
      <c r="C242" s="568" t="s">
        <v>1652</v>
      </c>
      <c r="D242" s="569" t="s">
        <v>1653</v>
      </c>
      <c r="E242" s="568" t="s">
        <v>85</v>
      </c>
      <c r="F242" s="594">
        <v>8000</v>
      </c>
      <c r="G242" s="568" t="s">
        <v>350</v>
      </c>
      <c r="H242" s="568">
        <v>2021</v>
      </c>
      <c r="I242" s="568" t="s">
        <v>1561</v>
      </c>
      <c r="J242" s="568" t="s">
        <v>34</v>
      </c>
    </row>
    <row r="243" s="560" customFormat="1" ht="36" customHeight="1" spans="1:10">
      <c r="A243" s="568"/>
      <c r="B243" s="568">
        <v>234</v>
      </c>
      <c r="C243" s="568" t="s">
        <v>907</v>
      </c>
      <c r="D243" s="569" t="s">
        <v>1936</v>
      </c>
      <c r="E243" s="568" t="s">
        <v>10</v>
      </c>
      <c r="F243" s="576">
        <v>84830.71</v>
      </c>
      <c r="G243" s="604">
        <v>2020.3</v>
      </c>
      <c r="H243" s="604">
        <v>2023.3</v>
      </c>
      <c r="I243" s="608" t="s">
        <v>262</v>
      </c>
      <c r="J243" s="570" t="s">
        <v>264</v>
      </c>
    </row>
    <row r="244" s="560" customFormat="1" ht="27" spans="1:10">
      <c r="A244" s="568"/>
      <c r="B244" s="568">
        <v>235</v>
      </c>
      <c r="C244" s="568" t="s">
        <v>910</v>
      </c>
      <c r="D244" s="573" t="s">
        <v>911</v>
      </c>
      <c r="E244" s="568" t="s">
        <v>10</v>
      </c>
      <c r="F244" s="576">
        <v>52000</v>
      </c>
      <c r="G244" s="579" t="s">
        <v>21</v>
      </c>
      <c r="H244" s="568">
        <v>2022.12</v>
      </c>
      <c r="I244" s="568" t="s">
        <v>37</v>
      </c>
      <c r="J244" s="570" t="s">
        <v>38</v>
      </c>
    </row>
    <row r="245" s="560" customFormat="1" spans="1:10">
      <c r="A245" s="566" t="str">
        <f>各县市区统计汇总表2!A9</f>
        <v>5、环境卫生（合计项目15项，总投资16.42亿元；其中新建项目13项，总投资10.32亿元；谋划项目2项，总投资6.1亿元。）</v>
      </c>
      <c r="B245" s="566"/>
      <c r="C245" s="566"/>
      <c r="D245" s="566"/>
      <c r="E245" s="566"/>
      <c r="F245" s="566"/>
      <c r="G245" s="566"/>
      <c r="H245" s="566"/>
      <c r="I245" s="566"/>
      <c r="J245" s="566"/>
    </row>
    <row r="246" s="560" customFormat="1" spans="1:10">
      <c r="A246" s="568" t="s">
        <v>979</v>
      </c>
      <c r="B246" s="568">
        <v>236</v>
      </c>
      <c r="C246" s="568" t="s">
        <v>921</v>
      </c>
      <c r="D246" s="569" t="s">
        <v>922</v>
      </c>
      <c r="E246" s="568" t="s">
        <v>10</v>
      </c>
      <c r="F246" s="642">
        <v>8000</v>
      </c>
      <c r="G246" s="568">
        <v>2021</v>
      </c>
      <c r="H246" s="568">
        <v>2025</v>
      </c>
      <c r="I246" s="604" t="s">
        <v>464</v>
      </c>
      <c r="J246" s="570" t="s">
        <v>923</v>
      </c>
    </row>
    <row r="247" s="560" customFormat="1" ht="40.5" spans="1:10">
      <c r="A247" s="568"/>
      <c r="B247" s="568">
        <v>237</v>
      </c>
      <c r="C247" s="568" t="s">
        <v>995</v>
      </c>
      <c r="D247" s="569" t="s">
        <v>1657</v>
      </c>
      <c r="E247" s="568" t="s">
        <v>10</v>
      </c>
      <c r="F247" s="579">
        <v>56000</v>
      </c>
      <c r="G247" s="588">
        <v>2021</v>
      </c>
      <c r="H247" s="588">
        <v>2023</v>
      </c>
      <c r="I247" s="610" t="s">
        <v>272</v>
      </c>
      <c r="J247" s="588" t="s">
        <v>273</v>
      </c>
    </row>
    <row r="248" s="560" customFormat="1" ht="27" spans="1:10">
      <c r="A248" s="568"/>
      <c r="B248" s="568">
        <v>238</v>
      </c>
      <c r="C248" s="568" t="s">
        <v>1659</v>
      </c>
      <c r="D248" s="569" t="s">
        <v>1660</v>
      </c>
      <c r="E248" s="568" t="s">
        <v>10</v>
      </c>
      <c r="F248" s="579">
        <v>4600</v>
      </c>
      <c r="G248" s="568">
        <v>2021</v>
      </c>
      <c r="H248" s="570">
        <v>2021</v>
      </c>
      <c r="I248" s="568" t="s">
        <v>247</v>
      </c>
      <c r="J248" s="568" t="s">
        <v>248</v>
      </c>
    </row>
    <row r="249" s="560" customFormat="1" ht="27" spans="1:10">
      <c r="A249" s="568"/>
      <c r="B249" s="568">
        <v>239</v>
      </c>
      <c r="C249" s="568" t="s">
        <v>1661</v>
      </c>
      <c r="D249" s="569" t="s">
        <v>1662</v>
      </c>
      <c r="E249" s="568" t="s">
        <v>10</v>
      </c>
      <c r="F249" s="576">
        <v>1128</v>
      </c>
      <c r="G249" s="635">
        <v>2021.7</v>
      </c>
      <c r="H249" s="579">
        <v>2021.12</v>
      </c>
      <c r="I249" s="568" t="s">
        <v>277</v>
      </c>
      <c r="J249" s="568" t="s">
        <v>278</v>
      </c>
    </row>
    <row r="250" s="560" customFormat="1" ht="40.5" spans="1:10">
      <c r="A250" s="568"/>
      <c r="B250" s="568">
        <v>240</v>
      </c>
      <c r="C250" s="568" t="s">
        <v>1663</v>
      </c>
      <c r="D250" s="569" t="s">
        <v>1664</v>
      </c>
      <c r="E250" s="568" t="s">
        <v>85</v>
      </c>
      <c r="F250" s="576">
        <v>16029.73</v>
      </c>
      <c r="G250" s="596">
        <v>2020.1</v>
      </c>
      <c r="H250" s="596">
        <v>2025.1</v>
      </c>
      <c r="I250" s="568" t="s">
        <v>243</v>
      </c>
      <c r="J250" s="568" t="s">
        <v>54</v>
      </c>
    </row>
    <row r="251" s="560" customFormat="1" ht="27" spans="1:10">
      <c r="A251" s="568"/>
      <c r="B251" s="568">
        <v>241</v>
      </c>
      <c r="C251" s="568" t="s">
        <v>1665</v>
      </c>
      <c r="D251" s="569" t="s">
        <v>1666</v>
      </c>
      <c r="E251" s="568" t="s">
        <v>10</v>
      </c>
      <c r="F251" s="576">
        <v>10172.86</v>
      </c>
      <c r="G251" s="568">
        <v>2021.01</v>
      </c>
      <c r="H251" s="568">
        <v>2021.12</v>
      </c>
      <c r="I251" s="568" t="s">
        <v>262</v>
      </c>
      <c r="J251" s="568" t="s">
        <v>264</v>
      </c>
    </row>
    <row r="252" s="560" customFormat="1" ht="27" spans="1:10">
      <c r="A252" s="568"/>
      <c r="B252" s="568">
        <v>242</v>
      </c>
      <c r="C252" s="568" t="s">
        <v>1667</v>
      </c>
      <c r="D252" s="569" t="s">
        <v>1668</v>
      </c>
      <c r="E252" s="568" t="s">
        <v>10</v>
      </c>
      <c r="F252" s="576">
        <v>15291</v>
      </c>
      <c r="G252" s="568">
        <v>2021</v>
      </c>
      <c r="H252" s="568">
        <v>2021</v>
      </c>
      <c r="I252" s="568" t="s">
        <v>262</v>
      </c>
      <c r="J252" s="568" t="s">
        <v>264</v>
      </c>
    </row>
    <row r="253" s="560" customFormat="1" ht="27" spans="1:10">
      <c r="A253" s="568"/>
      <c r="B253" s="568">
        <v>243</v>
      </c>
      <c r="C253" s="568" t="s">
        <v>1005</v>
      </c>
      <c r="D253" s="569" t="s">
        <v>1006</v>
      </c>
      <c r="E253" s="568" t="s">
        <v>10</v>
      </c>
      <c r="F253" s="576">
        <v>657.31</v>
      </c>
      <c r="G253" s="568">
        <v>2021</v>
      </c>
      <c r="H253" s="568">
        <v>2021</v>
      </c>
      <c r="I253" s="568" t="s">
        <v>149</v>
      </c>
      <c r="J253" s="568" t="s">
        <v>34</v>
      </c>
    </row>
    <row r="254" s="560" customFormat="1" ht="54" spans="1:10">
      <c r="A254" s="568"/>
      <c r="B254" s="568">
        <v>244</v>
      </c>
      <c r="C254" s="568" t="s">
        <v>1669</v>
      </c>
      <c r="D254" s="569" t="s">
        <v>1670</v>
      </c>
      <c r="E254" s="568" t="s">
        <v>10</v>
      </c>
      <c r="F254" s="576">
        <v>1200</v>
      </c>
      <c r="G254" s="568">
        <v>2021</v>
      </c>
      <c r="H254" s="568">
        <v>2021</v>
      </c>
      <c r="I254" s="568" t="s">
        <v>149</v>
      </c>
      <c r="J254" s="568" t="s">
        <v>34</v>
      </c>
    </row>
    <row r="255" s="560" customFormat="1" ht="54" spans="1:10">
      <c r="A255" s="568"/>
      <c r="B255" s="568">
        <v>245</v>
      </c>
      <c r="C255" s="568" t="s">
        <v>1009</v>
      </c>
      <c r="D255" s="569" t="s">
        <v>1010</v>
      </c>
      <c r="E255" s="568" t="s">
        <v>85</v>
      </c>
      <c r="F255" s="576">
        <v>45000</v>
      </c>
      <c r="G255" s="568">
        <v>2016</v>
      </c>
      <c r="H255" s="568">
        <v>2022</v>
      </c>
      <c r="I255" s="568" t="s">
        <v>37</v>
      </c>
      <c r="J255" s="568" t="s">
        <v>38</v>
      </c>
    </row>
    <row r="256" s="560" customFormat="1" ht="27" spans="1:10">
      <c r="A256" s="568"/>
      <c r="B256" s="568">
        <v>246</v>
      </c>
      <c r="C256" s="568" t="s">
        <v>1011</v>
      </c>
      <c r="D256" s="569" t="s">
        <v>1012</v>
      </c>
      <c r="E256" s="568" t="s">
        <v>10</v>
      </c>
      <c r="F256" s="579">
        <v>5000</v>
      </c>
      <c r="G256" s="596">
        <v>2021.12</v>
      </c>
      <c r="H256" s="596">
        <v>2025.12</v>
      </c>
      <c r="I256" s="568" t="s">
        <v>232</v>
      </c>
      <c r="J256" s="568" t="s">
        <v>24</v>
      </c>
    </row>
    <row r="257" s="560" customFormat="1" ht="27" spans="1:10">
      <c r="A257" s="568"/>
      <c r="B257" s="568">
        <v>247</v>
      </c>
      <c r="C257" s="568" t="s">
        <v>1674</v>
      </c>
      <c r="D257" s="569" t="s">
        <v>1675</v>
      </c>
      <c r="E257" s="568" t="s">
        <v>10</v>
      </c>
      <c r="F257" s="579">
        <v>300</v>
      </c>
      <c r="G257" s="588">
        <v>2021</v>
      </c>
      <c r="H257" s="588">
        <v>2021</v>
      </c>
      <c r="I257" s="568" t="s">
        <v>232</v>
      </c>
      <c r="J257" s="568" t="s">
        <v>24</v>
      </c>
    </row>
    <row r="258" s="560" customFormat="1" ht="27" spans="1:10">
      <c r="A258" s="568"/>
      <c r="B258" s="568">
        <v>248</v>
      </c>
      <c r="C258" s="568" t="s">
        <v>1676</v>
      </c>
      <c r="D258" s="569" t="s">
        <v>1677</v>
      </c>
      <c r="E258" s="568" t="s">
        <v>10</v>
      </c>
      <c r="F258" s="579">
        <v>500</v>
      </c>
      <c r="G258" s="588">
        <v>2021</v>
      </c>
      <c r="H258" s="588">
        <v>2021</v>
      </c>
      <c r="I258" s="568" t="s">
        <v>149</v>
      </c>
      <c r="J258" s="568" t="s">
        <v>34</v>
      </c>
    </row>
    <row r="259" s="560" customFormat="1" ht="27" spans="1:10">
      <c r="A259" s="568"/>
      <c r="B259" s="568">
        <v>249</v>
      </c>
      <c r="C259" s="568" t="s">
        <v>1678</v>
      </c>
      <c r="D259" s="569" t="s">
        <v>1679</v>
      </c>
      <c r="E259" s="568" t="s">
        <v>10</v>
      </c>
      <c r="F259" s="579">
        <v>100</v>
      </c>
      <c r="G259" s="588">
        <v>2021</v>
      </c>
      <c r="H259" s="588">
        <v>2022</v>
      </c>
      <c r="I259" s="568" t="s">
        <v>1573</v>
      </c>
      <c r="J259" s="568" t="s">
        <v>273</v>
      </c>
    </row>
    <row r="260" s="560" customFormat="1" ht="27" spans="1:10">
      <c r="A260" s="568"/>
      <c r="B260" s="568">
        <v>250</v>
      </c>
      <c r="C260" s="568" t="s">
        <v>1680</v>
      </c>
      <c r="D260" s="569" t="s">
        <v>1681</v>
      </c>
      <c r="E260" s="568" t="s">
        <v>10</v>
      </c>
      <c r="F260" s="579">
        <v>300</v>
      </c>
      <c r="G260" s="588">
        <v>2021</v>
      </c>
      <c r="H260" s="588">
        <v>2022</v>
      </c>
      <c r="I260" s="568" t="s">
        <v>277</v>
      </c>
      <c r="J260" s="568" t="s">
        <v>278</v>
      </c>
    </row>
    <row r="261" s="560" customFormat="1" spans="1:10">
      <c r="A261" s="566" t="str">
        <f>各县市区统计汇总表2!A11</f>
        <v>三、融文（合计项目7项，总投资23.00亿元；其中新建项目3项，总投资6.50亿元；续建项目3项，总投资16.50亿元；谋划项目1项。）</v>
      </c>
      <c r="B261" s="566"/>
      <c r="C261" s="566"/>
      <c r="D261" s="566"/>
      <c r="E261" s="566"/>
      <c r="F261" s="566"/>
      <c r="G261" s="566"/>
      <c r="H261" s="566"/>
      <c r="I261" s="566"/>
      <c r="J261" s="566"/>
    </row>
    <row r="262" s="560" customFormat="1" ht="27" spans="1:10">
      <c r="A262" s="568" t="s">
        <v>1032</v>
      </c>
      <c r="B262" s="568">
        <v>251</v>
      </c>
      <c r="C262" s="568" t="s">
        <v>1035</v>
      </c>
      <c r="D262" s="569" t="s">
        <v>1036</v>
      </c>
      <c r="E262" s="568" t="s">
        <v>10</v>
      </c>
      <c r="F262" s="576">
        <v>5000</v>
      </c>
      <c r="G262" s="649">
        <v>2021.01</v>
      </c>
      <c r="H262" s="649">
        <v>2025.12</v>
      </c>
      <c r="I262" s="568" t="s">
        <v>247</v>
      </c>
      <c r="J262" s="568" t="s">
        <v>248</v>
      </c>
    </row>
    <row r="263" s="560" customFormat="1" ht="40.5" spans="1:10">
      <c r="A263" s="568"/>
      <c r="B263" s="568">
        <v>252</v>
      </c>
      <c r="C263" s="568" t="s">
        <v>1037</v>
      </c>
      <c r="D263" s="569" t="s">
        <v>1038</v>
      </c>
      <c r="E263" s="568" t="s">
        <v>85</v>
      </c>
      <c r="F263" s="650">
        <v>15000</v>
      </c>
      <c r="G263" s="649">
        <v>2017.3</v>
      </c>
      <c r="H263" s="649">
        <v>2024.12</v>
      </c>
      <c r="I263" s="568" t="s">
        <v>149</v>
      </c>
      <c r="J263" s="568" t="s">
        <v>34</v>
      </c>
    </row>
    <row r="264" s="560" customFormat="1" ht="27" spans="1:10">
      <c r="A264" s="568" t="s">
        <v>1041</v>
      </c>
      <c r="B264" s="568">
        <v>253</v>
      </c>
      <c r="C264" s="568" t="s">
        <v>1049</v>
      </c>
      <c r="D264" s="569" t="s">
        <v>1050</v>
      </c>
      <c r="E264" s="568" t="s">
        <v>11</v>
      </c>
      <c r="F264" s="570" t="s">
        <v>21</v>
      </c>
      <c r="G264" s="570" t="s">
        <v>21</v>
      </c>
      <c r="H264" s="570" t="s">
        <v>21</v>
      </c>
      <c r="I264" s="568" t="s">
        <v>37</v>
      </c>
      <c r="J264" s="568" t="s">
        <v>38</v>
      </c>
    </row>
    <row r="265" s="560" customFormat="1" ht="54" spans="1:10">
      <c r="A265" s="568"/>
      <c r="B265" s="568">
        <v>254</v>
      </c>
      <c r="C265" s="568" t="s">
        <v>1052</v>
      </c>
      <c r="D265" s="569" t="s">
        <v>1053</v>
      </c>
      <c r="E265" s="568" t="s">
        <v>85</v>
      </c>
      <c r="F265" s="570">
        <v>20000</v>
      </c>
      <c r="G265" s="568">
        <v>2019.1</v>
      </c>
      <c r="H265" s="568">
        <v>2023.12</v>
      </c>
      <c r="I265" s="568" t="s">
        <v>272</v>
      </c>
      <c r="J265" s="568" t="s">
        <v>273</v>
      </c>
    </row>
    <row r="266" s="560" customFormat="1" ht="27" spans="1:10">
      <c r="A266" s="568"/>
      <c r="B266" s="568">
        <v>255</v>
      </c>
      <c r="C266" s="568" t="s">
        <v>1059</v>
      </c>
      <c r="D266" s="569" t="s">
        <v>1060</v>
      </c>
      <c r="E266" s="568" t="s">
        <v>10</v>
      </c>
      <c r="F266" s="570">
        <v>10000</v>
      </c>
      <c r="G266" s="570" t="s">
        <v>21</v>
      </c>
      <c r="H266" s="570" t="s">
        <v>21</v>
      </c>
      <c r="I266" s="571" t="s">
        <v>277</v>
      </c>
      <c r="J266" s="568" t="s">
        <v>278</v>
      </c>
    </row>
    <row r="267" s="560" customFormat="1" ht="27" spans="1:10">
      <c r="A267" s="568"/>
      <c r="B267" s="568">
        <v>256</v>
      </c>
      <c r="C267" s="568" t="s">
        <v>1061</v>
      </c>
      <c r="D267" s="569" t="s">
        <v>1062</v>
      </c>
      <c r="E267" s="568" t="s">
        <v>10</v>
      </c>
      <c r="F267" s="570">
        <v>50000</v>
      </c>
      <c r="G267" s="570">
        <v>2017.12</v>
      </c>
      <c r="H267" s="570" t="s">
        <v>21</v>
      </c>
      <c r="I267" s="571" t="s">
        <v>149</v>
      </c>
      <c r="J267" s="568" t="s">
        <v>34</v>
      </c>
    </row>
    <row r="268" s="560" customFormat="1" ht="40.5" spans="1:10">
      <c r="A268" s="568"/>
      <c r="B268" s="568">
        <v>257</v>
      </c>
      <c r="C268" s="568" t="s">
        <v>1705</v>
      </c>
      <c r="D268" s="569" t="s">
        <v>1706</v>
      </c>
      <c r="E268" s="568" t="s">
        <v>85</v>
      </c>
      <c r="F268" s="568">
        <v>130000</v>
      </c>
      <c r="G268" s="604">
        <v>2020.12</v>
      </c>
      <c r="H268" s="651">
        <v>2023.12</v>
      </c>
      <c r="I268" s="568" t="s">
        <v>1707</v>
      </c>
      <c r="J268" s="568" t="s">
        <v>278</v>
      </c>
    </row>
    <row r="269" s="560" customFormat="1" spans="1:10">
      <c r="A269" s="566" t="str">
        <f>各县市区统计汇总表2!A13</f>
        <v>四、强韧（合计项目21项，总投资35.79亿元；其中新建项目14项，总投资20.29亿元；续建项目7项，总投资15.5亿元。）</v>
      </c>
      <c r="B269" s="566"/>
      <c r="C269" s="566"/>
      <c r="D269" s="566"/>
      <c r="E269" s="566"/>
      <c r="F269" s="566"/>
      <c r="G269" s="566"/>
      <c r="H269" s="566"/>
      <c r="I269" s="566"/>
      <c r="J269" s="566"/>
    </row>
    <row r="270" s="560" customFormat="1" spans="1:10">
      <c r="A270" s="566" t="str">
        <f>各县市区统计汇总表2!A14</f>
        <v>1、供水（合计项目16项，总投资23.20亿元；其中新建项目12项，总投资16.79亿元；续建项目4项，总投资6.41亿元。）</v>
      </c>
      <c r="B270" s="566"/>
      <c r="C270" s="566"/>
      <c r="D270" s="566"/>
      <c r="E270" s="566"/>
      <c r="F270" s="566"/>
      <c r="G270" s="566"/>
      <c r="H270" s="566"/>
      <c r="I270" s="566"/>
      <c r="J270" s="566"/>
    </row>
    <row r="271" s="560" customFormat="1" ht="40.5" spans="1:10">
      <c r="A271" s="568" t="s">
        <v>1727</v>
      </c>
      <c r="B271" s="568">
        <v>258</v>
      </c>
      <c r="C271" s="568" t="s">
        <v>1745</v>
      </c>
      <c r="D271" s="569" t="s">
        <v>1746</v>
      </c>
      <c r="E271" s="570" t="s">
        <v>85</v>
      </c>
      <c r="F271" s="570">
        <v>52628</v>
      </c>
      <c r="G271" s="570">
        <v>2019</v>
      </c>
      <c r="H271" s="570">
        <v>2023</v>
      </c>
      <c r="I271" s="568" t="s">
        <v>1082</v>
      </c>
      <c r="J271" s="570" t="s">
        <v>273</v>
      </c>
    </row>
    <row r="272" s="560" customFormat="1" ht="27" spans="1:10">
      <c r="A272" s="568"/>
      <c r="B272" s="568">
        <v>259</v>
      </c>
      <c r="C272" s="568" t="s">
        <v>1748</v>
      </c>
      <c r="D272" s="569" t="s">
        <v>1749</v>
      </c>
      <c r="E272" s="570" t="s">
        <v>10</v>
      </c>
      <c r="F272" s="570">
        <v>25500</v>
      </c>
      <c r="G272" s="568">
        <v>2021</v>
      </c>
      <c r="H272" s="568">
        <v>2025</v>
      </c>
      <c r="I272" s="570" t="s">
        <v>278</v>
      </c>
      <c r="J272" s="570" t="s">
        <v>278</v>
      </c>
    </row>
    <row r="273" s="560" customFormat="1" ht="27" spans="1:10">
      <c r="A273" s="568"/>
      <c r="B273" s="568">
        <v>260</v>
      </c>
      <c r="C273" s="568" t="s">
        <v>1751</v>
      </c>
      <c r="D273" s="569" t="s">
        <v>1752</v>
      </c>
      <c r="E273" s="570" t="s">
        <v>10</v>
      </c>
      <c r="F273" s="570">
        <v>2441</v>
      </c>
      <c r="G273" s="568" t="s">
        <v>21</v>
      </c>
      <c r="H273" s="568" t="s">
        <v>21</v>
      </c>
      <c r="I273" s="570" t="s">
        <v>248</v>
      </c>
      <c r="J273" s="570" t="s">
        <v>248</v>
      </c>
    </row>
    <row r="274" s="560" customFormat="1" ht="54" spans="1:10">
      <c r="A274" s="568"/>
      <c r="B274" s="568">
        <v>261</v>
      </c>
      <c r="C274" s="568" t="s">
        <v>1754</v>
      </c>
      <c r="D274" s="569" t="s">
        <v>1755</v>
      </c>
      <c r="E274" s="570" t="s">
        <v>10</v>
      </c>
      <c r="F274" s="570">
        <v>12438.8</v>
      </c>
      <c r="G274" s="568" t="s">
        <v>21</v>
      </c>
      <c r="H274" s="568" t="s">
        <v>21</v>
      </c>
      <c r="I274" s="570" t="s">
        <v>24</v>
      </c>
      <c r="J274" s="570" t="str">
        <f>I274</f>
        <v>泉港区</v>
      </c>
    </row>
    <row r="275" s="560" customFormat="1" ht="67.5" spans="1:10">
      <c r="A275" s="568"/>
      <c r="B275" s="568">
        <v>262</v>
      </c>
      <c r="C275" s="579" t="s">
        <v>1757</v>
      </c>
      <c r="D275" s="573" t="s">
        <v>1758</v>
      </c>
      <c r="E275" s="579" t="s">
        <v>85</v>
      </c>
      <c r="F275" s="575">
        <v>8000</v>
      </c>
      <c r="G275" s="575">
        <v>2020</v>
      </c>
      <c r="H275" s="579">
        <v>2023</v>
      </c>
      <c r="I275" s="579" t="s">
        <v>37</v>
      </c>
      <c r="J275" s="568" t="s">
        <v>38</v>
      </c>
    </row>
    <row r="276" s="560" customFormat="1" ht="40.5" spans="1:10">
      <c r="A276" s="568" t="s">
        <v>1079</v>
      </c>
      <c r="B276" s="568">
        <v>263</v>
      </c>
      <c r="C276" s="568" t="s">
        <v>1850</v>
      </c>
      <c r="D276" s="569" t="s">
        <v>1081</v>
      </c>
      <c r="E276" s="570" t="s">
        <v>10</v>
      </c>
      <c r="F276" s="576">
        <v>120000</v>
      </c>
      <c r="G276" s="579" t="s">
        <v>21</v>
      </c>
      <c r="H276" s="579" t="s">
        <v>21</v>
      </c>
      <c r="I276" s="568" t="s">
        <v>277</v>
      </c>
      <c r="J276" s="570" t="s">
        <v>278</v>
      </c>
    </row>
    <row r="277" s="560" customFormat="1" ht="27" spans="1:10">
      <c r="A277" s="568"/>
      <c r="B277" s="568">
        <v>264</v>
      </c>
      <c r="C277" s="568" t="s">
        <v>1759</v>
      </c>
      <c r="D277" s="569" t="s">
        <v>1760</v>
      </c>
      <c r="E277" s="568" t="s">
        <v>10</v>
      </c>
      <c r="F277" s="575">
        <v>1000</v>
      </c>
      <c r="G277" s="653">
        <v>2021</v>
      </c>
      <c r="H277" s="568">
        <v>2021</v>
      </c>
      <c r="I277" s="592" t="s">
        <v>37</v>
      </c>
      <c r="J277" s="568" t="s">
        <v>38</v>
      </c>
    </row>
    <row r="278" s="560" customFormat="1" ht="40.5" spans="1:10">
      <c r="A278" s="568"/>
      <c r="B278" s="568">
        <v>265</v>
      </c>
      <c r="C278" s="568" t="s">
        <v>1763</v>
      </c>
      <c r="D278" s="569" t="s">
        <v>1764</v>
      </c>
      <c r="E278" s="570" t="s">
        <v>85</v>
      </c>
      <c r="F278" s="575">
        <v>2000</v>
      </c>
      <c r="G278" s="575">
        <v>2015</v>
      </c>
      <c r="H278" s="568">
        <v>2022</v>
      </c>
      <c r="I278" s="619" t="s">
        <v>149</v>
      </c>
      <c r="J278" s="568" t="s">
        <v>34</v>
      </c>
    </row>
    <row r="279" s="560" customFormat="1" ht="27" spans="1:10">
      <c r="A279" s="568"/>
      <c r="B279" s="568">
        <v>266</v>
      </c>
      <c r="C279" s="568" t="s">
        <v>1765</v>
      </c>
      <c r="D279" s="569" t="s">
        <v>1766</v>
      </c>
      <c r="E279" s="570" t="s">
        <v>10</v>
      </c>
      <c r="F279" s="568" t="s">
        <v>21</v>
      </c>
      <c r="G279" s="568">
        <v>2021</v>
      </c>
      <c r="H279" s="568" t="s">
        <v>21</v>
      </c>
      <c r="I279" s="568" t="s">
        <v>262</v>
      </c>
      <c r="J279" s="570" t="s">
        <v>264</v>
      </c>
    </row>
    <row r="280" s="560" customFormat="1" ht="67.5" spans="1:10">
      <c r="A280" s="568" t="s">
        <v>930</v>
      </c>
      <c r="B280" s="568">
        <v>267</v>
      </c>
      <c r="C280" s="568" t="s">
        <v>1769</v>
      </c>
      <c r="D280" s="569" t="s">
        <v>1770</v>
      </c>
      <c r="E280" s="570" t="s">
        <v>10</v>
      </c>
      <c r="F280" s="568">
        <v>1721</v>
      </c>
      <c r="G280" s="568">
        <v>2021</v>
      </c>
      <c r="H280" s="568">
        <v>2021</v>
      </c>
      <c r="I280" s="568" t="s">
        <v>243</v>
      </c>
      <c r="J280" s="568" t="s">
        <v>54</v>
      </c>
    </row>
    <row r="281" s="560" customFormat="1" ht="40.5" spans="1:10">
      <c r="A281" s="568"/>
      <c r="B281" s="568">
        <v>268</v>
      </c>
      <c r="C281" s="579" t="s">
        <v>1775</v>
      </c>
      <c r="D281" s="569" t="s">
        <v>1776</v>
      </c>
      <c r="E281" s="568" t="s">
        <v>10</v>
      </c>
      <c r="F281" s="575">
        <v>790</v>
      </c>
      <c r="G281" s="575">
        <v>2021</v>
      </c>
      <c r="H281" s="568">
        <v>2021</v>
      </c>
      <c r="I281" s="570" t="s">
        <v>247</v>
      </c>
      <c r="J281" s="570" t="s">
        <v>248</v>
      </c>
    </row>
    <row r="282" s="560" customFormat="1" ht="27" spans="1:10">
      <c r="A282" s="568"/>
      <c r="B282" s="568">
        <v>269</v>
      </c>
      <c r="C282" s="568" t="s">
        <v>1777</v>
      </c>
      <c r="D282" s="569" t="s">
        <v>1778</v>
      </c>
      <c r="E282" s="568" t="s">
        <v>85</v>
      </c>
      <c r="F282" s="575">
        <v>1500</v>
      </c>
      <c r="G282" s="575">
        <v>2018</v>
      </c>
      <c r="H282" s="568">
        <v>2022</v>
      </c>
      <c r="I282" s="570" t="s">
        <v>272</v>
      </c>
      <c r="J282" s="570" t="s">
        <v>273</v>
      </c>
    </row>
    <row r="283" s="560" customFormat="1" spans="1:10">
      <c r="A283" s="568"/>
      <c r="B283" s="568">
        <v>270</v>
      </c>
      <c r="C283" s="568" t="s">
        <v>1779</v>
      </c>
      <c r="D283" s="569" t="s">
        <v>1780</v>
      </c>
      <c r="E283" s="568" t="s">
        <v>10</v>
      </c>
      <c r="F283" s="575">
        <v>4000</v>
      </c>
      <c r="G283" s="575">
        <v>2021</v>
      </c>
      <c r="H283" s="568">
        <v>2025</v>
      </c>
      <c r="I283" s="570" t="s">
        <v>277</v>
      </c>
      <c r="J283" s="570" t="s">
        <v>278</v>
      </c>
    </row>
    <row r="284" s="560" customFormat="1" ht="27" spans="1:10">
      <c r="A284" s="568" t="s">
        <v>1783</v>
      </c>
      <c r="B284" s="568">
        <v>271</v>
      </c>
      <c r="C284" s="568" t="s">
        <v>1784</v>
      </c>
      <c r="D284" s="569" t="s">
        <v>1785</v>
      </c>
      <c r="E284" s="570" t="s">
        <v>10</v>
      </c>
      <c r="F284" s="568" t="s">
        <v>21</v>
      </c>
      <c r="G284" s="575">
        <v>2021</v>
      </c>
      <c r="H284" s="568" t="s">
        <v>21</v>
      </c>
      <c r="I284" s="568" t="s">
        <v>1570</v>
      </c>
      <c r="J284" s="570" t="s">
        <v>248</v>
      </c>
    </row>
    <row r="285" s="560" customFormat="1" ht="54" spans="1:10">
      <c r="A285" s="568"/>
      <c r="B285" s="568">
        <v>272</v>
      </c>
      <c r="C285" s="568" t="s">
        <v>1787</v>
      </c>
      <c r="D285" s="569" t="s">
        <v>1788</v>
      </c>
      <c r="E285" s="570" t="s">
        <v>10</v>
      </c>
      <c r="F285" s="568" t="s">
        <v>21</v>
      </c>
      <c r="G285" s="575">
        <v>2020</v>
      </c>
      <c r="H285" s="568" t="s">
        <v>21</v>
      </c>
      <c r="I285" s="568" t="s">
        <v>1573</v>
      </c>
      <c r="J285" s="570" t="s">
        <v>273</v>
      </c>
    </row>
    <row r="286" s="560" customFormat="1" ht="54" spans="1:10">
      <c r="A286" s="568"/>
      <c r="B286" s="568">
        <v>273</v>
      </c>
      <c r="C286" s="568" t="s">
        <v>1789</v>
      </c>
      <c r="D286" s="569" t="s">
        <v>1790</v>
      </c>
      <c r="E286" s="570" t="s">
        <v>10</v>
      </c>
      <c r="F286" s="568" t="s">
        <v>21</v>
      </c>
      <c r="G286" s="568" t="s">
        <v>21</v>
      </c>
      <c r="H286" s="568" t="s">
        <v>21</v>
      </c>
      <c r="I286" s="568" t="s">
        <v>1567</v>
      </c>
      <c r="J286" s="570" t="s">
        <v>38</v>
      </c>
    </row>
    <row r="287" s="560" customFormat="1" spans="1:10">
      <c r="A287" s="566" t="str">
        <f>各县市区统计汇总表2!A15</f>
        <v>2、供气（合计项目1项，总投资1.00亿元；其中新建项目1项，总投资1.00亿元。）</v>
      </c>
      <c r="B287" s="566"/>
      <c r="C287" s="566"/>
      <c r="D287" s="566"/>
      <c r="E287" s="566"/>
      <c r="F287" s="566"/>
      <c r="G287" s="566"/>
      <c r="H287" s="566"/>
      <c r="I287" s="566"/>
      <c r="J287" s="566"/>
    </row>
    <row r="288" s="560" customFormat="1" ht="54" spans="1:10">
      <c r="A288" s="568" t="s">
        <v>1089</v>
      </c>
      <c r="B288" s="568">
        <v>274</v>
      </c>
      <c r="C288" s="568" t="s">
        <v>1097</v>
      </c>
      <c r="D288" s="569" t="s">
        <v>1098</v>
      </c>
      <c r="E288" s="568" t="s">
        <v>10</v>
      </c>
      <c r="F288" s="568">
        <v>10000</v>
      </c>
      <c r="G288" s="568" t="s">
        <v>21</v>
      </c>
      <c r="H288" s="568" t="s">
        <v>21</v>
      </c>
      <c r="I288" s="568" t="s">
        <v>1092</v>
      </c>
      <c r="J288" s="568" t="s">
        <v>54</v>
      </c>
    </row>
    <row r="289" s="560" customFormat="1" spans="1:10">
      <c r="A289" s="566" t="str">
        <f>各县市区统计汇总表2!A16</f>
        <v>3、排水防涝（合计项目4项，总投资11.59亿元；其中新建项目1项，总投资2.50亿元；续建项目3项，总投资9.09亿元。）</v>
      </c>
      <c r="B289" s="566"/>
      <c r="C289" s="566"/>
      <c r="D289" s="566"/>
      <c r="E289" s="566"/>
      <c r="F289" s="566"/>
      <c r="G289" s="566"/>
      <c r="H289" s="566"/>
      <c r="I289" s="566"/>
      <c r="J289" s="566"/>
    </row>
    <row r="290" s="560" customFormat="1" ht="40.5" spans="1:10">
      <c r="A290" s="568" t="s">
        <v>1100</v>
      </c>
      <c r="B290" s="568">
        <v>275</v>
      </c>
      <c r="C290" s="612" t="s">
        <v>1125</v>
      </c>
      <c r="D290" s="655" t="s">
        <v>1126</v>
      </c>
      <c r="E290" s="570" t="s">
        <v>85</v>
      </c>
      <c r="F290" s="577">
        <v>34365.88</v>
      </c>
      <c r="G290" s="612">
        <v>2020.6</v>
      </c>
      <c r="H290" s="656" t="s">
        <v>1127</v>
      </c>
      <c r="I290" s="568" t="s">
        <v>149</v>
      </c>
      <c r="J290" s="570" t="s">
        <v>34</v>
      </c>
    </row>
    <row r="291" s="560" customFormat="1" spans="1:10">
      <c r="A291" s="568"/>
      <c r="B291" s="568">
        <v>276</v>
      </c>
      <c r="C291" s="604" t="s">
        <v>1797</v>
      </c>
      <c r="D291" s="639" t="s">
        <v>1151</v>
      </c>
      <c r="E291" s="568" t="s">
        <v>10</v>
      </c>
      <c r="F291" s="576">
        <v>25000</v>
      </c>
      <c r="G291" s="579" t="s">
        <v>1152</v>
      </c>
      <c r="H291" s="579" t="s">
        <v>212</v>
      </c>
      <c r="I291" s="568" t="s">
        <v>247</v>
      </c>
      <c r="J291" s="570" t="s">
        <v>248</v>
      </c>
    </row>
    <row r="292" s="558" customFormat="1" ht="27" spans="1:10">
      <c r="A292" s="568" t="s">
        <v>1803</v>
      </c>
      <c r="B292" s="568">
        <v>277</v>
      </c>
      <c r="C292" s="568" t="s">
        <v>1813</v>
      </c>
      <c r="D292" s="569" t="s">
        <v>1814</v>
      </c>
      <c r="E292" s="568" t="s">
        <v>85</v>
      </c>
      <c r="F292" s="620">
        <v>10015</v>
      </c>
      <c r="G292" s="570">
        <v>2020</v>
      </c>
      <c r="H292" s="570">
        <v>2022</v>
      </c>
      <c r="I292" s="570" t="s">
        <v>149</v>
      </c>
      <c r="J292" s="570" t="s">
        <v>34</v>
      </c>
    </row>
    <row r="293" s="558" customFormat="1" ht="40.5" spans="1:10">
      <c r="A293" s="568"/>
      <c r="B293" s="568">
        <v>278</v>
      </c>
      <c r="C293" s="568" t="s">
        <v>1815</v>
      </c>
      <c r="D293" s="569" t="s">
        <v>1816</v>
      </c>
      <c r="E293" s="568" t="s">
        <v>85</v>
      </c>
      <c r="F293" s="575">
        <v>46530</v>
      </c>
      <c r="G293" s="575">
        <v>2020</v>
      </c>
      <c r="H293" s="568">
        <v>2021</v>
      </c>
      <c r="I293" s="568" t="s">
        <v>262</v>
      </c>
      <c r="J293" s="568" t="s">
        <v>264</v>
      </c>
    </row>
    <row r="294" s="560" customFormat="1" spans="1:10">
      <c r="A294" s="566" t="str">
        <f>各县市区统计汇总表2!A18</f>
        <v>五、新城建（合计项目3项，总投资1.30亿元；其中新建项目3项，总投资1.30亿元。）</v>
      </c>
      <c r="B294" s="566"/>
      <c r="C294" s="566"/>
      <c r="D294" s="566"/>
      <c r="E294" s="566"/>
      <c r="F294" s="566"/>
      <c r="G294" s="566"/>
      <c r="H294" s="566"/>
      <c r="I294" s="566"/>
      <c r="J294" s="566"/>
    </row>
    <row r="295" s="560" customFormat="1" ht="30.75" customHeight="1" spans="1:10">
      <c r="A295" s="568" t="s">
        <v>1819</v>
      </c>
      <c r="B295" s="568">
        <v>279</v>
      </c>
      <c r="C295" s="568" t="s">
        <v>1830</v>
      </c>
      <c r="D295" s="569" t="s">
        <v>1154</v>
      </c>
      <c r="E295" s="568" t="s">
        <v>10</v>
      </c>
      <c r="F295" s="604">
        <v>3000</v>
      </c>
      <c r="G295" s="568">
        <v>2021</v>
      </c>
      <c r="H295" s="568">
        <v>2025</v>
      </c>
      <c r="I295" s="568" t="s">
        <v>1831</v>
      </c>
      <c r="J295" s="570" t="s">
        <v>273</v>
      </c>
    </row>
    <row r="296" s="560" customFormat="1" ht="40.5" spans="1:10">
      <c r="A296" s="568"/>
      <c r="B296" s="568">
        <v>280</v>
      </c>
      <c r="C296" s="649" t="s">
        <v>1836</v>
      </c>
      <c r="D296" s="569" t="s">
        <v>1837</v>
      </c>
      <c r="E296" s="568" t="s">
        <v>10</v>
      </c>
      <c r="F296" s="575">
        <v>6000</v>
      </c>
      <c r="G296" s="568">
        <v>2021</v>
      </c>
      <c r="H296" s="570">
        <v>2025</v>
      </c>
      <c r="I296" s="568" t="s">
        <v>247</v>
      </c>
      <c r="J296" s="570" t="s">
        <v>248</v>
      </c>
    </row>
    <row r="297" s="560" customFormat="1" ht="27" spans="1:10">
      <c r="A297" s="568"/>
      <c r="B297" s="568">
        <v>281</v>
      </c>
      <c r="C297" s="568" t="s">
        <v>1838</v>
      </c>
      <c r="D297" s="569" t="s">
        <v>1839</v>
      </c>
      <c r="E297" s="568" t="s">
        <v>10</v>
      </c>
      <c r="F297" s="575">
        <v>4000</v>
      </c>
      <c r="G297" s="568">
        <v>2021</v>
      </c>
      <c r="H297" s="568">
        <v>2024</v>
      </c>
      <c r="I297" s="568" t="s">
        <v>1399</v>
      </c>
      <c r="J297" s="570" t="s">
        <v>54</v>
      </c>
    </row>
  </sheetData>
  <protectedRanges>
    <protectedRange sqref="H24" name="区域2_9_4_2"/>
  </protectedRanges>
  <autoFilter ref="A2:J297">
    <extLst/>
  </autoFilter>
  <mergeCells count="54">
    <mergeCell ref="A1:J1"/>
    <mergeCell ref="A3:J3"/>
    <mergeCell ref="A4:J4"/>
    <mergeCell ref="A85:J85"/>
    <mergeCell ref="A86:J86"/>
    <mergeCell ref="A136:J136"/>
    <mergeCell ref="A199:J199"/>
    <mergeCell ref="A208:J208"/>
    <mergeCell ref="A245:J245"/>
    <mergeCell ref="A261:J261"/>
    <mergeCell ref="A269:J269"/>
    <mergeCell ref="A270:J270"/>
    <mergeCell ref="A287:J287"/>
    <mergeCell ref="A289:J289"/>
    <mergeCell ref="A294:J294"/>
    <mergeCell ref="A5:A23"/>
    <mergeCell ref="A24:A55"/>
    <mergeCell ref="A56:A65"/>
    <mergeCell ref="A66:A68"/>
    <mergeCell ref="A69:A72"/>
    <mergeCell ref="A73:A79"/>
    <mergeCell ref="A80:A84"/>
    <mergeCell ref="A88:A94"/>
    <mergeCell ref="A95:A106"/>
    <mergeCell ref="A107:A112"/>
    <mergeCell ref="A113:A130"/>
    <mergeCell ref="A132:A135"/>
    <mergeCell ref="A137:A144"/>
    <mergeCell ref="A145:A198"/>
    <mergeCell ref="A200:A207"/>
    <mergeCell ref="A209:A220"/>
    <mergeCell ref="A221:A227"/>
    <mergeCell ref="A230:A244"/>
    <mergeCell ref="A246:A260"/>
    <mergeCell ref="A262:A263"/>
    <mergeCell ref="A264:A268"/>
    <mergeCell ref="A271:A275"/>
    <mergeCell ref="A276:A279"/>
    <mergeCell ref="A280:A283"/>
    <mergeCell ref="A284:A286"/>
    <mergeCell ref="A290:A291"/>
    <mergeCell ref="A292:A293"/>
    <mergeCell ref="A295:A297"/>
    <mergeCell ref="C7:C8"/>
    <mergeCell ref="C9:C11"/>
    <mergeCell ref="C12:C14"/>
    <mergeCell ref="C15:C16"/>
    <mergeCell ref="C17:C19"/>
    <mergeCell ref="C56:C57"/>
    <mergeCell ref="C62:C63"/>
    <mergeCell ref="I56:I57"/>
    <mergeCell ref="I62:I63"/>
    <mergeCell ref="J56:J57"/>
    <mergeCell ref="J62:J63"/>
  </mergeCells>
  <dataValidations count="1">
    <dataValidation type="list" allowBlank="1" showInputMessage="1" showErrorMessage="1" sqref="E2 F85 IB288 RX288 ABT288 ALP288 AVL288 BFH288 BPD288 BYZ288 CIV288 CSR288 DCN288 DMJ288 DWF288 EGB288 EPX288 EZT288 FJP288 FTL288 GDH288 GND288 GWZ288 HGV288 HQR288 IAN288 IKJ288 IUF288 JEB288 JNX288 JXT288 KHP288 KRL288 LBH288 LLD288 LUZ288 MEV288 MOR288 MYN288 NIJ288 NSF288 OCB288 OLX288 OVT288 PFP288 PPL288 PZH288 QJD288 QSZ288 RCV288 RMR288 RWN288 SGJ288 SQF288 TAB288 TJX288 TTT288 UDP288 UNL288 UXH288 VHD288 VQZ288 WAV288 WKR288 WUN288 IB294 RX294 ABT294 ALP294 AVL294 BFH294 BPD294 BYZ294 CIV294 CSR294 DCN294 DMJ294 DWF294 EGB294 EPX294 EZT294 FJP294 FTL294 GDH294 GND294 GWZ294 HGV294 HQR294 IAN294 IKJ294 IUF294 JEB294 JNX294 JXT294 KHP294 KRL294 LBH294 LLD294 LUZ294 MEV294 MOR294 MYN294 NIJ294 NSF294 OCB294 OLX294 OVT294 PFP294 PPL294 PZH294 QJD294 QSZ294 RCV294 RMR294 RWN294 SGJ294 SQF294 TAB294 TJX294 TTT294 UDP294 UNL294 UXH294 VHD294 VQZ294 WAV294 WKR294 WUN294 E4:E84 E87:E95 E97:E135 E137:E1048576">
      <formula1>"新建,续建,谋划"</formula1>
    </dataValidation>
  </dataValidations>
  <pageMargins left="0.707638888888889" right="0.707638888888889" top="0.747916666666667" bottom="0.747916666666667" header="0.313888888888889" footer="0.313888888888889"/>
  <pageSetup paperSize="8"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83"/>
  <sheetViews>
    <sheetView workbookViewId="0">
      <pane ySplit="1" topLeftCell="A2" activePane="bottomLeft" state="frozen"/>
      <selection/>
      <selection pane="bottomLeft" activeCell="F4" sqref="F4:F164"/>
    </sheetView>
  </sheetViews>
  <sheetFormatPr defaultColWidth="9.81666666666667" defaultRowHeight="13.5"/>
  <cols>
    <col min="1" max="1" width="3.5" style="560" customWidth="1"/>
    <col min="2" max="2" width="5.5" style="560" customWidth="1"/>
    <col min="3" max="3" width="19.5" style="560" customWidth="1"/>
    <col min="4" max="4" width="41.375" style="561" customWidth="1"/>
    <col min="5" max="5" width="5.625" style="560" customWidth="1"/>
    <col min="6" max="6" width="11.625" style="560" customWidth="1"/>
    <col min="7" max="7" width="9.375" style="560" customWidth="1"/>
    <col min="8" max="8" width="10.7583333333333" style="562" customWidth="1"/>
    <col min="9" max="9" width="14.5" style="560" customWidth="1"/>
    <col min="10" max="10" width="7.125" style="560" customWidth="1"/>
    <col min="11" max="12" width="9" style="560" hidden="1" customWidth="1"/>
    <col min="13" max="13" width="10.125" style="560" hidden="1" customWidth="1"/>
    <col min="14" max="14" width="9" style="560" hidden="1" customWidth="1"/>
    <col min="15" max="15" width="11.125" style="560" hidden="1" customWidth="1"/>
    <col min="16" max="16" width="8" style="560" hidden="1" customWidth="1"/>
    <col min="17" max="17" width="9.5" style="560" hidden="1" customWidth="1"/>
    <col min="18" max="18" width="10.375" style="560" hidden="1" customWidth="1"/>
    <col min="19" max="19" width="10.125" style="560" hidden="1" customWidth="1"/>
    <col min="20" max="20" width="7" style="560" hidden="1" customWidth="1"/>
    <col min="21" max="21" width="10" style="560" hidden="1" customWidth="1"/>
    <col min="22" max="22" width="9.125" style="560" hidden="1" customWidth="1"/>
    <col min="23" max="23" width="9.25833333333333" style="560" hidden="1" customWidth="1"/>
    <col min="24" max="24" width="13.875" style="560" hidden="1" customWidth="1"/>
    <col min="25" max="25" width="0.125" style="560" hidden="1" customWidth="1"/>
    <col min="26" max="26" width="12.625" style="560" hidden="1" customWidth="1"/>
    <col min="27" max="27" width="19.625" style="560" hidden="1" customWidth="1"/>
    <col min="28" max="28" width="9" style="563" hidden="1" customWidth="1"/>
    <col min="29" max="29" width="29.7583333333333" style="564" hidden="1" customWidth="1"/>
    <col min="30" max="30" width="0.258333333333333" style="560" hidden="1" customWidth="1"/>
    <col min="31" max="31" width="17.7583333333333" style="564" hidden="1" customWidth="1"/>
    <col min="32" max="32" width="9" style="560" hidden="1" customWidth="1"/>
    <col min="33" max="33" width="9" style="560"/>
    <col min="34" max="34" width="12.875" style="560"/>
    <col min="35" max="64" width="9" style="560"/>
    <col min="65" max="16384" width="9.81666666666667" style="560"/>
  </cols>
  <sheetData>
    <row r="1" ht="27" spans="1:23">
      <c r="A1" s="565" t="s">
        <v>0</v>
      </c>
      <c r="B1" s="565" t="s">
        <v>1</v>
      </c>
      <c r="C1" s="565" t="s">
        <v>2</v>
      </c>
      <c r="D1" s="566" t="s">
        <v>3</v>
      </c>
      <c r="E1" s="565" t="s">
        <v>4</v>
      </c>
      <c r="F1" s="565" t="s">
        <v>5</v>
      </c>
      <c r="G1" s="565" t="s">
        <v>6</v>
      </c>
      <c r="H1" s="567" t="s">
        <v>7</v>
      </c>
      <c r="I1" s="565" t="s">
        <v>8</v>
      </c>
      <c r="J1" s="565" t="s">
        <v>9</v>
      </c>
      <c r="K1" s="565"/>
      <c r="L1" s="585" t="s">
        <v>10</v>
      </c>
      <c r="M1" s="565" t="s">
        <v>11</v>
      </c>
      <c r="N1" s="565" t="s">
        <v>10</v>
      </c>
      <c r="O1" s="565" t="s">
        <v>11</v>
      </c>
      <c r="P1" s="565" t="s">
        <v>10</v>
      </c>
      <c r="Q1" s="565" t="s">
        <v>11</v>
      </c>
      <c r="R1" s="565" t="s">
        <v>10</v>
      </c>
      <c r="S1" s="565" t="s">
        <v>11</v>
      </c>
      <c r="W1" s="560">
        <v>2021</v>
      </c>
    </row>
    <row r="2" spans="1:29">
      <c r="A2" s="566" t="s">
        <v>1233</v>
      </c>
      <c r="B2" s="566"/>
      <c r="C2" s="566"/>
      <c r="D2" s="566"/>
      <c r="E2" s="566"/>
      <c r="F2" s="566"/>
      <c r="G2" s="566"/>
      <c r="H2" s="566"/>
      <c r="I2" s="566"/>
      <c r="J2" s="566"/>
      <c r="K2" s="565"/>
      <c r="L2" s="586"/>
      <c r="M2" s="586"/>
      <c r="N2" s="586"/>
      <c r="O2" s="586"/>
      <c r="P2" s="586"/>
      <c r="Q2" s="586"/>
      <c r="R2" s="586"/>
      <c r="S2" s="586"/>
      <c r="AB2" s="560"/>
      <c r="AC2" s="560"/>
    </row>
    <row r="3" spans="1:29">
      <c r="A3" s="566" t="str">
        <f>项目库统计汇总表0!A2</f>
        <v>一、畅行（合计项目161项，总投资907.98亿元；其中新建项目89项，总投资632.09亿元；续建项目32项，总投资141.36亿元；谋划项目40项，总投资134.46亿元。）</v>
      </c>
      <c r="B3" s="566"/>
      <c r="C3" s="566"/>
      <c r="D3" s="566"/>
      <c r="E3" s="566"/>
      <c r="F3" s="566"/>
      <c r="G3" s="566"/>
      <c r="H3" s="566"/>
      <c r="I3" s="566"/>
      <c r="J3" s="566"/>
      <c r="K3" s="565"/>
      <c r="AB3" s="560" t="s">
        <v>16</v>
      </c>
      <c r="AC3" s="564" t="s">
        <v>17</v>
      </c>
    </row>
    <row r="4" ht="54" spans="1:11">
      <c r="A4" s="568" t="s">
        <v>18</v>
      </c>
      <c r="B4" s="568">
        <v>1</v>
      </c>
      <c r="C4" s="568" t="s">
        <v>19</v>
      </c>
      <c r="D4" s="569" t="s">
        <v>20</v>
      </c>
      <c r="E4" s="568" t="s">
        <v>10</v>
      </c>
      <c r="F4" s="570">
        <v>3490000</v>
      </c>
      <c r="G4" s="570" t="s">
        <v>21</v>
      </c>
      <c r="H4" s="571" t="s">
        <v>21</v>
      </c>
      <c r="I4" s="568" t="s">
        <v>22</v>
      </c>
      <c r="J4" s="568" t="s">
        <v>23</v>
      </c>
      <c r="K4" s="568"/>
    </row>
    <row r="5" ht="27" spans="1:11">
      <c r="A5" s="568"/>
      <c r="B5" s="568">
        <v>2</v>
      </c>
      <c r="C5" s="572" t="s">
        <v>26</v>
      </c>
      <c r="D5" s="573" t="s">
        <v>21</v>
      </c>
      <c r="E5" s="568" t="s">
        <v>11</v>
      </c>
      <c r="F5" s="574">
        <v>5250000</v>
      </c>
      <c r="G5" s="570" t="s">
        <v>21</v>
      </c>
      <c r="H5" s="571" t="s">
        <v>21</v>
      </c>
      <c r="I5" s="579" t="s">
        <v>21</v>
      </c>
      <c r="J5" s="568" t="s">
        <v>23</v>
      </c>
      <c r="K5" s="568"/>
    </row>
    <row r="6" ht="27" spans="1:11">
      <c r="A6" s="568"/>
      <c r="B6" s="568">
        <v>3</v>
      </c>
      <c r="C6" s="568" t="s">
        <v>27</v>
      </c>
      <c r="D6" s="569" t="s">
        <v>28</v>
      </c>
      <c r="E6" s="568" t="s">
        <v>10</v>
      </c>
      <c r="F6" s="570">
        <v>5000000</v>
      </c>
      <c r="G6" s="570" t="s">
        <v>21</v>
      </c>
      <c r="H6" s="571" t="s">
        <v>21</v>
      </c>
      <c r="I6" s="568" t="s">
        <v>22</v>
      </c>
      <c r="J6" s="568" t="s">
        <v>23</v>
      </c>
      <c r="K6" s="568"/>
    </row>
    <row r="7" ht="65.1" customHeight="1" spans="1:12">
      <c r="A7" s="568" t="s">
        <v>29</v>
      </c>
      <c r="B7" s="568">
        <v>4</v>
      </c>
      <c r="C7" s="568" t="s">
        <v>30</v>
      </c>
      <c r="D7" s="569" t="s">
        <v>31</v>
      </c>
      <c r="E7" s="568" t="s">
        <v>10</v>
      </c>
      <c r="F7" s="575">
        <v>400000</v>
      </c>
      <c r="G7" s="575" t="s">
        <v>21</v>
      </c>
      <c r="H7" s="575" t="s">
        <v>21</v>
      </c>
      <c r="I7" s="568" t="s">
        <v>32</v>
      </c>
      <c r="J7" s="568" t="s">
        <v>33</v>
      </c>
      <c r="K7" s="568"/>
      <c r="L7" s="560">
        <v>0</v>
      </c>
    </row>
    <row r="8" ht="40.5" spans="1:12">
      <c r="A8" s="568"/>
      <c r="B8" s="568">
        <v>5</v>
      </c>
      <c r="C8" s="568" t="s">
        <v>35</v>
      </c>
      <c r="D8" s="569" t="s">
        <v>36</v>
      </c>
      <c r="E8" s="568" t="s">
        <v>10</v>
      </c>
      <c r="F8" s="576">
        <v>560000</v>
      </c>
      <c r="G8" s="568" t="s">
        <v>21</v>
      </c>
      <c r="H8" s="568" t="s">
        <v>21</v>
      </c>
      <c r="I8" s="568" t="s">
        <v>37</v>
      </c>
      <c r="J8" s="568" t="s">
        <v>38</v>
      </c>
      <c r="K8" s="568"/>
      <c r="L8" s="560">
        <v>0</v>
      </c>
    </row>
    <row r="9" ht="54" spans="1:12">
      <c r="A9" s="568"/>
      <c r="B9" s="568">
        <v>6</v>
      </c>
      <c r="C9" s="568" t="s">
        <v>39</v>
      </c>
      <c r="D9" s="569" t="s">
        <v>40</v>
      </c>
      <c r="E9" s="568" t="s">
        <v>10</v>
      </c>
      <c r="F9" s="577" t="s">
        <v>21</v>
      </c>
      <c r="G9" s="578" t="s">
        <v>41</v>
      </c>
      <c r="H9" s="578" t="s">
        <v>42</v>
      </c>
      <c r="I9" s="568" t="s">
        <v>1240</v>
      </c>
      <c r="J9" s="572" t="s">
        <v>44</v>
      </c>
      <c r="K9" s="572"/>
      <c r="L9" s="560">
        <v>3</v>
      </c>
    </row>
    <row r="10" ht="27" spans="1:12">
      <c r="A10" s="568"/>
      <c r="B10" s="568">
        <v>7</v>
      </c>
      <c r="C10" s="568"/>
      <c r="D10" s="569" t="s">
        <v>45</v>
      </c>
      <c r="E10" s="568" t="s">
        <v>10</v>
      </c>
      <c r="F10" s="577">
        <v>59675</v>
      </c>
      <c r="G10" s="576">
        <v>2021.1</v>
      </c>
      <c r="H10" s="576">
        <v>2023.12</v>
      </c>
      <c r="I10" s="568" t="s">
        <v>46</v>
      </c>
      <c r="J10" s="568" t="s">
        <v>47</v>
      </c>
      <c r="K10" s="568"/>
      <c r="L10" s="560">
        <v>3.7</v>
      </c>
    </row>
    <row r="11" ht="27" spans="1:12">
      <c r="A11" s="568"/>
      <c r="B11" s="568">
        <v>8</v>
      </c>
      <c r="C11" s="568"/>
      <c r="D11" s="569" t="s">
        <v>50</v>
      </c>
      <c r="E11" s="568" t="s">
        <v>10</v>
      </c>
      <c r="F11" s="577">
        <v>40000</v>
      </c>
      <c r="G11" s="578" t="s">
        <v>51</v>
      </c>
      <c r="H11" s="578" t="s">
        <v>52</v>
      </c>
      <c r="I11" s="568" t="s">
        <v>53</v>
      </c>
      <c r="J11" s="568" t="s">
        <v>54</v>
      </c>
      <c r="K11" s="568"/>
      <c r="L11" s="560">
        <v>8</v>
      </c>
    </row>
    <row r="12" ht="27" spans="1:12">
      <c r="A12" s="568"/>
      <c r="B12" s="568">
        <v>9</v>
      </c>
      <c r="C12" s="568" t="s">
        <v>55</v>
      </c>
      <c r="D12" s="569" t="s">
        <v>56</v>
      </c>
      <c r="E12" s="568" t="s">
        <v>10</v>
      </c>
      <c r="F12" s="577">
        <v>46000</v>
      </c>
      <c r="G12" s="578" t="s">
        <v>57</v>
      </c>
      <c r="H12" s="579">
        <v>2022.6</v>
      </c>
      <c r="I12" s="568" t="s">
        <v>58</v>
      </c>
      <c r="J12" s="568" t="s">
        <v>59</v>
      </c>
      <c r="K12" s="568"/>
      <c r="L12" s="560">
        <v>2.3</v>
      </c>
    </row>
    <row r="13" ht="40.5" spans="1:18">
      <c r="A13" s="568"/>
      <c r="B13" s="568">
        <v>10</v>
      </c>
      <c r="C13" s="568"/>
      <c r="D13" s="569" t="s">
        <v>60</v>
      </c>
      <c r="E13" s="568" t="s">
        <v>10</v>
      </c>
      <c r="F13" s="577">
        <v>6700</v>
      </c>
      <c r="G13" s="578" t="s">
        <v>61</v>
      </c>
      <c r="H13" s="578" t="s">
        <v>62</v>
      </c>
      <c r="I13" s="568" t="s">
        <v>1242</v>
      </c>
      <c r="J13" s="568" t="s">
        <v>54</v>
      </c>
      <c r="K13" s="568"/>
      <c r="R13" s="560">
        <v>1</v>
      </c>
    </row>
    <row r="14" ht="27" spans="1:18">
      <c r="A14" s="568"/>
      <c r="B14" s="568">
        <v>11</v>
      </c>
      <c r="C14" s="568"/>
      <c r="D14" s="569" t="s">
        <v>64</v>
      </c>
      <c r="E14" s="568" t="s">
        <v>10</v>
      </c>
      <c r="F14" s="577" t="s">
        <v>21</v>
      </c>
      <c r="G14" s="578" t="s">
        <v>65</v>
      </c>
      <c r="H14" s="578" t="s">
        <v>66</v>
      </c>
      <c r="I14" s="568" t="s">
        <v>53</v>
      </c>
      <c r="J14" s="568" t="s">
        <v>54</v>
      </c>
      <c r="K14" s="568"/>
      <c r="L14" s="560">
        <v>3</v>
      </c>
      <c r="R14" s="560">
        <v>1</v>
      </c>
    </row>
    <row r="15" ht="27" spans="1:18">
      <c r="A15" s="568"/>
      <c r="B15" s="568">
        <v>12</v>
      </c>
      <c r="C15" s="568"/>
      <c r="D15" s="569" t="s">
        <v>67</v>
      </c>
      <c r="E15" s="568" t="s">
        <v>10</v>
      </c>
      <c r="F15" s="577">
        <v>15700</v>
      </c>
      <c r="G15" s="578" t="s">
        <v>68</v>
      </c>
      <c r="H15" s="578" t="s">
        <v>62</v>
      </c>
      <c r="I15" s="568" t="s">
        <v>1243</v>
      </c>
      <c r="J15" s="568" t="s">
        <v>54</v>
      </c>
      <c r="K15" s="568"/>
      <c r="R15" s="560">
        <v>1</v>
      </c>
    </row>
    <row r="16" ht="40.5" spans="1:12">
      <c r="A16" s="568"/>
      <c r="B16" s="568">
        <v>13</v>
      </c>
      <c r="C16" s="568" t="s">
        <v>70</v>
      </c>
      <c r="D16" s="569" t="s">
        <v>71</v>
      </c>
      <c r="E16" s="568" t="s">
        <v>10</v>
      </c>
      <c r="F16" s="577">
        <v>23000</v>
      </c>
      <c r="G16" s="578" t="s">
        <v>72</v>
      </c>
      <c r="H16" s="578" t="s">
        <v>66</v>
      </c>
      <c r="I16" s="568" t="s">
        <v>1244</v>
      </c>
      <c r="J16" s="568" t="s">
        <v>54</v>
      </c>
      <c r="K16" s="568"/>
      <c r="L16" s="560">
        <v>4.8</v>
      </c>
    </row>
    <row r="17" ht="27" spans="1:12">
      <c r="A17" s="568"/>
      <c r="B17" s="568">
        <v>14</v>
      </c>
      <c r="C17" s="568"/>
      <c r="D17" s="569" t="s">
        <v>80</v>
      </c>
      <c r="E17" s="568" t="s">
        <v>10</v>
      </c>
      <c r="F17" s="577">
        <v>210000</v>
      </c>
      <c r="G17" s="580" t="s">
        <v>21</v>
      </c>
      <c r="H17" s="581" t="s">
        <v>21</v>
      </c>
      <c r="I17" s="568" t="s">
        <v>81</v>
      </c>
      <c r="J17" s="568" t="s">
        <v>23</v>
      </c>
      <c r="K17" s="568"/>
      <c r="L17" s="560">
        <v>20.7</v>
      </c>
    </row>
    <row r="18" ht="27" spans="1:12">
      <c r="A18" s="568"/>
      <c r="B18" s="568">
        <v>15</v>
      </c>
      <c r="C18" s="568"/>
      <c r="D18" s="569" t="s">
        <v>82</v>
      </c>
      <c r="E18" s="568" t="s">
        <v>10</v>
      </c>
      <c r="F18" s="577" t="s">
        <v>21</v>
      </c>
      <c r="G18" s="580" t="s">
        <v>21</v>
      </c>
      <c r="H18" s="581" t="s">
        <v>21</v>
      </c>
      <c r="I18" s="568" t="s">
        <v>83</v>
      </c>
      <c r="J18" s="568" t="s">
        <v>47</v>
      </c>
      <c r="K18" s="568"/>
      <c r="L18" s="560">
        <v>4</v>
      </c>
    </row>
    <row r="19" ht="27" spans="1:11">
      <c r="A19" s="568"/>
      <c r="B19" s="568">
        <v>16</v>
      </c>
      <c r="C19" s="568"/>
      <c r="D19" s="569" t="s">
        <v>84</v>
      </c>
      <c r="E19" s="568" t="s">
        <v>85</v>
      </c>
      <c r="F19" s="576">
        <v>94000</v>
      </c>
      <c r="G19" s="576">
        <v>2020.1</v>
      </c>
      <c r="H19" s="582" t="s">
        <v>1127</v>
      </c>
      <c r="I19" s="568" t="s">
        <v>87</v>
      </c>
      <c r="J19" s="568" t="s">
        <v>38</v>
      </c>
      <c r="K19" s="568"/>
    </row>
    <row r="20" ht="27" spans="1:11">
      <c r="A20" s="568"/>
      <c r="B20" s="568">
        <v>17</v>
      </c>
      <c r="C20" s="568"/>
      <c r="D20" s="569" t="s">
        <v>88</v>
      </c>
      <c r="E20" s="568" t="s">
        <v>85</v>
      </c>
      <c r="F20" s="577">
        <v>34000</v>
      </c>
      <c r="G20" s="577">
        <v>2015.7</v>
      </c>
      <c r="H20" s="576">
        <v>2021.6</v>
      </c>
      <c r="I20" s="568" t="s">
        <v>89</v>
      </c>
      <c r="J20" s="568" t="s">
        <v>59</v>
      </c>
      <c r="K20" s="568"/>
    </row>
    <row r="21" ht="27" spans="1:11">
      <c r="A21" s="568"/>
      <c r="B21" s="568">
        <v>18</v>
      </c>
      <c r="C21" s="568"/>
      <c r="D21" s="569" t="s">
        <v>90</v>
      </c>
      <c r="E21" s="568" t="s">
        <v>85</v>
      </c>
      <c r="F21" s="577">
        <v>97900</v>
      </c>
      <c r="G21" s="578" t="s">
        <v>91</v>
      </c>
      <c r="H21" s="578" t="s">
        <v>92</v>
      </c>
      <c r="I21" s="568" t="s">
        <v>93</v>
      </c>
      <c r="J21" s="568" t="s">
        <v>38</v>
      </c>
      <c r="K21" s="568"/>
    </row>
    <row r="22" ht="40.5" spans="1:11">
      <c r="A22" s="568"/>
      <c r="B22" s="568">
        <v>19</v>
      </c>
      <c r="C22" s="568"/>
      <c r="D22" s="569" t="s">
        <v>95</v>
      </c>
      <c r="E22" s="568" t="s">
        <v>10</v>
      </c>
      <c r="F22" s="577">
        <v>100</v>
      </c>
      <c r="G22" s="580" t="s">
        <v>21</v>
      </c>
      <c r="H22" s="581" t="s">
        <v>21</v>
      </c>
      <c r="I22" s="568" t="s">
        <v>1246</v>
      </c>
      <c r="J22" s="568" t="s">
        <v>23</v>
      </c>
      <c r="K22" s="568"/>
    </row>
    <row r="23" ht="27" spans="1:28">
      <c r="A23" s="568"/>
      <c r="B23" s="568">
        <v>20</v>
      </c>
      <c r="C23" s="568" t="s">
        <v>97</v>
      </c>
      <c r="D23" s="569" t="s">
        <v>98</v>
      </c>
      <c r="E23" s="568" t="s">
        <v>10</v>
      </c>
      <c r="F23" s="577">
        <v>54500</v>
      </c>
      <c r="G23" s="583">
        <v>2022</v>
      </c>
      <c r="H23" s="581" t="s">
        <v>99</v>
      </c>
      <c r="I23" s="568" t="s">
        <v>100</v>
      </c>
      <c r="J23" s="568" t="s">
        <v>47</v>
      </c>
      <c r="K23" s="568" t="s">
        <v>101</v>
      </c>
      <c r="L23" s="560" t="s">
        <v>102</v>
      </c>
      <c r="AB23" s="590"/>
    </row>
    <row r="24" spans="1:27">
      <c r="A24" s="568"/>
      <c r="B24" s="568">
        <v>21</v>
      </c>
      <c r="C24" s="568" t="s">
        <v>103</v>
      </c>
      <c r="D24" s="569" t="s">
        <v>107</v>
      </c>
      <c r="E24" s="568" t="s">
        <v>11</v>
      </c>
      <c r="F24" s="568" t="s">
        <v>21</v>
      </c>
      <c r="G24" s="568" t="s">
        <v>21</v>
      </c>
      <c r="H24" s="568" t="s">
        <v>21</v>
      </c>
      <c r="I24" s="568" t="s">
        <v>59</v>
      </c>
      <c r="J24" s="568" t="s">
        <v>59</v>
      </c>
      <c r="K24" s="568"/>
      <c r="M24" s="560">
        <v>1.9</v>
      </c>
      <c r="Z24" s="560">
        <v>1</v>
      </c>
      <c r="AA24" s="560">
        <v>1.9</v>
      </c>
    </row>
    <row r="25" spans="1:27">
      <c r="A25" s="568"/>
      <c r="B25" s="568">
        <v>22</v>
      </c>
      <c r="C25" s="568"/>
      <c r="D25" s="569" t="s">
        <v>108</v>
      </c>
      <c r="E25" s="568" t="s">
        <v>11</v>
      </c>
      <c r="F25" s="568" t="s">
        <v>21</v>
      </c>
      <c r="G25" s="568" t="s">
        <v>21</v>
      </c>
      <c r="H25" s="568" t="s">
        <v>21</v>
      </c>
      <c r="I25" s="568" t="s">
        <v>47</v>
      </c>
      <c r="J25" s="568" t="s">
        <v>47</v>
      </c>
      <c r="K25" s="568"/>
      <c r="M25" s="560">
        <v>8</v>
      </c>
      <c r="Z25" s="560">
        <v>0.8</v>
      </c>
      <c r="AA25" s="560">
        <f>Z25*8</f>
        <v>6.4</v>
      </c>
    </row>
    <row r="26" spans="1:27">
      <c r="A26" s="568"/>
      <c r="B26" s="568">
        <v>23</v>
      </c>
      <c r="C26" s="568"/>
      <c r="D26" s="569" t="s">
        <v>113</v>
      </c>
      <c r="E26" s="568" t="s">
        <v>11</v>
      </c>
      <c r="F26" s="568" t="s">
        <v>21</v>
      </c>
      <c r="G26" s="568" t="s">
        <v>21</v>
      </c>
      <c r="H26" s="568" t="s">
        <v>21</v>
      </c>
      <c r="I26" s="568" t="s">
        <v>114</v>
      </c>
      <c r="J26" s="568" t="s">
        <v>23</v>
      </c>
      <c r="K26" s="568"/>
      <c r="M26" s="560">
        <v>25</v>
      </c>
      <c r="AA26" s="560">
        <v>19.6</v>
      </c>
    </row>
    <row r="27" ht="27" spans="1:13">
      <c r="A27" s="568"/>
      <c r="B27" s="568">
        <v>24</v>
      </c>
      <c r="C27" s="568"/>
      <c r="D27" s="569" t="s">
        <v>115</v>
      </c>
      <c r="E27" s="568" t="s">
        <v>85</v>
      </c>
      <c r="F27" s="568" t="s">
        <v>21</v>
      </c>
      <c r="G27" s="568" t="s">
        <v>21</v>
      </c>
      <c r="H27" s="568" t="s">
        <v>21</v>
      </c>
      <c r="I27" s="568" t="s">
        <v>116</v>
      </c>
      <c r="J27" s="568" t="s">
        <v>117</v>
      </c>
      <c r="K27" s="568"/>
      <c r="M27" s="560">
        <v>6.8</v>
      </c>
    </row>
    <row r="28" ht="40.5" spans="1:27">
      <c r="A28" s="568"/>
      <c r="B28" s="568">
        <v>25</v>
      </c>
      <c r="C28" s="568"/>
      <c r="D28" s="569" t="s">
        <v>118</v>
      </c>
      <c r="E28" s="568" t="s">
        <v>11</v>
      </c>
      <c r="F28" s="575" t="s">
        <v>21</v>
      </c>
      <c r="G28" s="575" t="s">
        <v>21</v>
      </c>
      <c r="H28" s="575" t="s">
        <v>21</v>
      </c>
      <c r="I28" s="568" t="s">
        <v>34</v>
      </c>
      <c r="J28" s="568" t="s">
        <v>34</v>
      </c>
      <c r="K28" s="568" t="s">
        <v>34</v>
      </c>
      <c r="L28" s="587" t="s">
        <v>34</v>
      </c>
      <c r="M28" s="568" t="s">
        <v>34</v>
      </c>
      <c r="N28" s="568" t="s">
        <v>34</v>
      </c>
      <c r="O28" s="568" t="s">
        <v>34</v>
      </c>
      <c r="P28" s="568" t="s">
        <v>34</v>
      </c>
      <c r="Q28" s="568" t="s">
        <v>34</v>
      </c>
      <c r="R28" s="568" t="s">
        <v>34</v>
      </c>
      <c r="S28" s="568" t="s">
        <v>34</v>
      </c>
      <c r="T28" s="568" t="s">
        <v>34</v>
      </c>
      <c r="U28" s="568" t="s">
        <v>34</v>
      </c>
      <c r="V28" s="568" t="s">
        <v>34</v>
      </c>
      <c r="W28" s="568" t="s">
        <v>34</v>
      </c>
      <c r="X28" s="568" t="s">
        <v>34</v>
      </c>
      <c r="Y28" s="568" t="s">
        <v>34</v>
      </c>
      <c r="Z28" s="568" t="s">
        <v>34</v>
      </c>
      <c r="AA28" s="591" t="s">
        <v>34</v>
      </c>
    </row>
    <row r="29" ht="27" spans="1:27">
      <c r="A29" s="568"/>
      <c r="B29" s="568">
        <v>26</v>
      </c>
      <c r="C29" s="568" t="s">
        <v>119</v>
      </c>
      <c r="D29" s="569" t="s">
        <v>120</v>
      </c>
      <c r="E29" s="568" t="s">
        <v>11</v>
      </c>
      <c r="F29" s="568" t="s">
        <v>21</v>
      </c>
      <c r="G29" s="568" t="s">
        <v>21</v>
      </c>
      <c r="H29" s="568" t="s">
        <v>21</v>
      </c>
      <c r="I29" s="568" t="s">
        <v>110</v>
      </c>
      <c r="J29" s="568" t="s">
        <v>121</v>
      </c>
      <c r="K29" s="568"/>
      <c r="M29" s="560">
        <v>9</v>
      </c>
      <c r="Y29" s="560">
        <v>9</v>
      </c>
      <c r="Z29" s="560">
        <v>0.8</v>
      </c>
      <c r="AA29" s="560">
        <f>Z29*Y29</f>
        <v>7.2</v>
      </c>
    </row>
    <row r="30" spans="1:27">
      <c r="A30" s="568"/>
      <c r="B30" s="568">
        <v>27</v>
      </c>
      <c r="C30" s="568"/>
      <c r="D30" s="569" t="s">
        <v>122</v>
      </c>
      <c r="E30" s="568" t="s">
        <v>11</v>
      </c>
      <c r="F30" s="568" t="s">
        <v>21</v>
      </c>
      <c r="G30" s="568" t="s">
        <v>21</v>
      </c>
      <c r="H30" s="568" t="s">
        <v>21</v>
      </c>
      <c r="I30" s="568" t="s">
        <v>114</v>
      </c>
      <c r="J30" s="568" t="s">
        <v>23</v>
      </c>
      <c r="K30" s="568"/>
      <c r="M30" s="560">
        <v>36</v>
      </c>
      <c r="AA30" s="560">
        <v>29.7</v>
      </c>
    </row>
    <row r="31" spans="1:13">
      <c r="A31" s="568"/>
      <c r="B31" s="568">
        <v>28</v>
      </c>
      <c r="C31" s="568"/>
      <c r="D31" s="569" t="s">
        <v>123</v>
      </c>
      <c r="E31" s="568" t="s">
        <v>10</v>
      </c>
      <c r="F31" s="568" t="s">
        <v>21</v>
      </c>
      <c r="G31" s="568" t="s">
        <v>21</v>
      </c>
      <c r="H31" s="568" t="s">
        <v>21</v>
      </c>
      <c r="I31" s="568" t="s">
        <v>110</v>
      </c>
      <c r="J31" s="568" t="s">
        <v>121</v>
      </c>
      <c r="K31" s="568"/>
      <c r="M31" s="560">
        <v>6.5</v>
      </c>
    </row>
    <row r="32" ht="40.5" spans="1:27">
      <c r="A32" s="568"/>
      <c r="B32" s="568">
        <v>29</v>
      </c>
      <c r="C32" s="568"/>
      <c r="D32" s="569" t="s">
        <v>124</v>
      </c>
      <c r="E32" s="568" t="s">
        <v>11</v>
      </c>
      <c r="F32" s="568" t="s">
        <v>21</v>
      </c>
      <c r="G32" s="568" t="s">
        <v>21</v>
      </c>
      <c r="H32" s="568" t="s">
        <v>21</v>
      </c>
      <c r="I32" s="568" t="s">
        <v>125</v>
      </c>
      <c r="J32" s="568" t="s">
        <v>125</v>
      </c>
      <c r="K32" s="568"/>
      <c r="M32" s="560">
        <v>4.1</v>
      </c>
      <c r="AA32" s="560">
        <v>10</v>
      </c>
    </row>
    <row r="33" spans="1:27">
      <c r="A33" s="568"/>
      <c r="B33" s="568">
        <v>30</v>
      </c>
      <c r="C33" s="568"/>
      <c r="D33" s="569" t="s">
        <v>126</v>
      </c>
      <c r="E33" s="568" t="s">
        <v>11</v>
      </c>
      <c r="F33" s="568" t="s">
        <v>21</v>
      </c>
      <c r="G33" s="568" t="s">
        <v>21</v>
      </c>
      <c r="H33" s="568" t="s">
        <v>21</v>
      </c>
      <c r="I33" s="568" t="s">
        <v>54</v>
      </c>
      <c r="J33" s="568" t="s">
        <v>54</v>
      </c>
      <c r="K33" s="568"/>
      <c r="M33" s="560">
        <v>20.1</v>
      </c>
      <c r="AA33" s="560">
        <v>24</v>
      </c>
    </row>
    <row r="34" spans="1:27">
      <c r="A34" s="568"/>
      <c r="B34" s="568">
        <v>31</v>
      </c>
      <c r="C34" s="568"/>
      <c r="D34" s="569" t="s">
        <v>127</v>
      </c>
      <c r="E34" s="568" t="s">
        <v>11</v>
      </c>
      <c r="F34" s="568" t="s">
        <v>21</v>
      </c>
      <c r="G34" s="568" t="s">
        <v>21</v>
      </c>
      <c r="H34" s="568" t="s">
        <v>21</v>
      </c>
      <c r="I34" s="568" t="s">
        <v>54</v>
      </c>
      <c r="J34" s="568" t="s">
        <v>54</v>
      </c>
      <c r="K34" s="568"/>
      <c r="M34" s="560">
        <v>6.3</v>
      </c>
      <c r="Y34" s="560">
        <v>6.3</v>
      </c>
      <c r="Z34" s="560">
        <v>0.8</v>
      </c>
      <c r="AA34" s="560">
        <f>Z34*Y34</f>
        <v>5.04</v>
      </c>
    </row>
    <row r="35" ht="27" spans="1:27">
      <c r="A35" s="568"/>
      <c r="B35" s="568">
        <v>32</v>
      </c>
      <c r="C35" s="568"/>
      <c r="D35" s="569" t="s">
        <v>128</v>
      </c>
      <c r="E35" s="568" t="s">
        <v>11</v>
      </c>
      <c r="F35" s="568" t="s">
        <v>21</v>
      </c>
      <c r="G35" s="568" t="s">
        <v>21</v>
      </c>
      <c r="H35" s="568" t="s">
        <v>21</v>
      </c>
      <c r="I35" s="568" t="s">
        <v>54</v>
      </c>
      <c r="J35" s="568" t="s">
        <v>54</v>
      </c>
      <c r="K35" s="568"/>
      <c r="M35" s="560">
        <v>12.2</v>
      </c>
      <c r="AA35" s="560">
        <v>1.2</v>
      </c>
    </row>
    <row r="36" ht="40.5" spans="1:27">
      <c r="A36" s="568"/>
      <c r="B36" s="568">
        <v>33</v>
      </c>
      <c r="C36" s="568" t="s">
        <v>129</v>
      </c>
      <c r="D36" s="569" t="s">
        <v>130</v>
      </c>
      <c r="E36" s="568" t="s">
        <v>10</v>
      </c>
      <c r="F36" s="576">
        <v>5400</v>
      </c>
      <c r="G36" s="584">
        <v>2021.6</v>
      </c>
      <c r="H36" s="581" t="s">
        <v>1250</v>
      </c>
      <c r="I36" s="568" t="s">
        <v>34</v>
      </c>
      <c r="J36" s="568" t="s">
        <v>34</v>
      </c>
      <c r="K36" s="568" t="s">
        <v>34</v>
      </c>
      <c r="L36" s="587" t="s">
        <v>34</v>
      </c>
      <c r="M36" s="568" t="s">
        <v>34</v>
      </c>
      <c r="N36" s="568" t="s">
        <v>34</v>
      </c>
      <c r="O36" s="568" t="s">
        <v>34</v>
      </c>
      <c r="P36" s="568" t="s">
        <v>34</v>
      </c>
      <c r="Q36" s="568" t="s">
        <v>34</v>
      </c>
      <c r="R36" s="568" t="s">
        <v>34</v>
      </c>
      <c r="S36" s="568" t="s">
        <v>34</v>
      </c>
      <c r="T36" s="568" t="s">
        <v>34</v>
      </c>
      <c r="U36" s="568" t="s">
        <v>34</v>
      </c>
      <c r="V36" s="568" t="s">
        <v>34</v>
      </c>
      <c r="W36" s="568" t="s">
        <v>34</v>
      </c>
      <c r="X36" s="568" t="s">
        <v>34</v>
      </c>
      <c r="Y36" s="568" t="s">
        <v>34</v>
      </c>
      <c r="Z36" s="568" t="s">
        <v>34</v>
      </c>
      <c r="AA36" s="591" t="s">
        <v>34</v>
      </c>
    </row>
    <row r="37" ht="27" spans="1:13">
      <c r="A37" s="568"/>
      <c r="B37" s="568">
        <v>34</v>
      </c>
      <c r="C37" s="568" t="s">
        <v>131</v>
      </c>
      <c r="D37" s="569" t="s">
        <v>132</v>
      </c>
      <c r="E37" s="568" t="s">
        <v>11</v>
      </c>
      <c r="F37" s="570">
        <v>250000</v>
      </c>
      <c r="G37" s="570" t="s">
        <v>21</v>
      </c>
      <c r="H37" s="571" t="s">
        <v>21</v>
      </c>
      <c r="I37" s="568" t="s">
        <v>133</v>
      </c>
      <c r="J37" s="568" t="s">
        <v>134</v>
      </c>
      <c r="K37" s="568"/>
      <c r="M37" s="560">
        <v>5</v>
      </c>
    </row>
    <row r="38" ht="40.5" spans="1:12">
      <c r="A38" s="568"/>
      <c r="B38" s="568">
        <v>35</v>
      </c>
      <c r="C38" s="568" t="s">
        <v>135</v>
      </c>
      <c r="D38" s="569" t="s">
        <v>136</v>
      </c>
      <c r="E38" s="568" t="s">
        <v>10</v>
      </c>
      <c r="F38" s="576">
        <v>226116</v>
      </c>
      <c r="G38" s="568">
        <v>2020.12</v>
      </c>
      <c r="H38" s="568">
        <v>2022.8</v>
      </c>
      <c r="I38" s="568" t="s">
        <v>137</v>
      </c>
      <c r="J38" s="568" t="s">
        <v>121</v>
      </c>
      <c r="K38" s="568"/>
      <c r="L38" s="560">
        <v>3.05</v>
      </c>
    </row>
    <row r="39" ht="40.5" spans="1:12">
      <c r="A39" s="568"/>
      <c r="B39" s="568">
        <v>36</v>
      </c>
      <c r="C39" s="568" t="s">
        <v>138</v>
      </c>
      <c r="D39" s="569" t="s">
        <v>139</v>
      </c>
      <c r="E39" s="568" t="s">
        <v>10</v>
      </c>
      <c r="F39" s="576">
        <v>214303.62</v>
      </c>
      <c r="G39" s="568">
        <v>2020.12</v>
      </c>
      <c r="H39" s="568">
        <v>2022.8</v>
      </c>
      <c r="I39" s="568" t="s">
        <v>137</v>
      </c>
      <c r="J39" s="568" t="s">
        <v>121</v>
      </c>
      <c r="K39" s="568"/>
      <c r="L39" s="560">
        <v>2.809</v>
      </c>
    </row>
    <row r="40" ht="54" spans="1:12">
      <c r="A40" s="568"/>
      <c r="B40" s="568">
        <v>37</v>
      </c>
      <c r="C40" s="568" t="s">
        <v>140</v>
      </c>
      <c r="D40" s="569" t="s">
        <v>141</v>
      </c>
      <c r="E40" s="568" t="s">
        <v>10</v>
      </c>
      <c r="F40" s="576">
        <v>144310</v>
      </c>
      <c r="G40" s="568">
        <v>2020.12</v>
      </c>
      <c r="H40" s="568">
        <v>2022.8</v>
      </c>
      <c r="I40" s="568" t="s">
        <v>137</v>
      </c>
      <c r="J40" s="568" t="s">
        <v>121</v>
      </c>
      <c r="K40" s="568"/>
      <c r="L40" s="560">
        <v>6.32</v>
      </c>
    </row>
    <row r="41" ht="40.5" spans="1:13">
      <c r="A41" s="568"/>
      <c r="B41" s="568">
        <v>38</v>
      </c>
      <c r="C41" s="568" t="s">
        <v>142</v>
      </c>
      <c r="D41" s="569" t="s">
        <v>143</v>
      </c>
      <c r="E41" s="568" t="s">
        <v>11</v>
      </c>
      <c r="F41" s="575">
        <v>200000</v>
      </c>
      <c r="G41" s="568" t="s">
        <v>21</v>
      </c>
      <c r="H41" s="568" t="s">
        <v>21</v>
      </c>
      <c r="I41" s="568" t="s">
        <v>21</v>
      </c>
      <c r="J41" s="568" t="s">
        <v>144</v>
      </c>
      <c r="K41" s="568"/>
      <c r="M41" s="560">
        <v>48.5</v>
      </c>
    </row>
    <row r="42" ht="40.5" spans="1:11">
      <c r="A42" s="568"/>
      <c r="B42" s="568">
        <v>39</v>
      </c>
      <c r="C42" s="568" t="s">
        <v>146</v>
      </c>
      <c r="D42" s="569" t="s">
        <v>21</v>
      </c>
      <c r="E42" s="568" t="s">
        <v>11</v>
      </c>
      <c r="F42" s="568" t="s">
        <v>21</v>
      </c>
      <c r="G42" s="568" t="s">
        <v>21</v>
      </c>
      <c r="H42" s="568" t="s">
        <v>21</v>
      </c>
      <c r="I42" s="568" t="s">
        <v>21</v>
      </c>
      <c r="J42" s="568" t="s">
        <v>144</v>
      </c>
      <c r="K42" s="568"/>
    </row>
    <row r="43" ht="27" spans="1:11">
      <c r="A43" s="568"/>
      <c r="B43" s="568">
        <v>40</v>
      </c>
      <c r="C43" s="568" t="s">
        <v>147</v>
      </c>
      <c r="D43" s="569" t="s">
        <v>148</v>
      </c>
      <c r="E43" s="568" t="s">
        <v>10</v>
      </c>
      <c r="F43" s="577">
        <v>27247</v>
      </c>
      <c r="G43" s="568">
        <v>2021.1</v>
      </c>
      <c r="H43" s="568">
        <v>2022.12</v>
      </c>
      <c r="I43" s="568" t="s">
        <v>149</v>
      </c>
      <c r="J43" s="568" t="s">
        <v>34</v>
      </c>
      <c r="K43" s="568" t="s">
        <v>34</v>
      </c>
    </row>
    <row r="44" ht="27" spans="1:28">
      <c r="A44" s="568" t="s">
        <v>150</v>
      </c>
      <c r="B44" s="568">
        <v>41</v>
      </c>
      <c r="C44" s="568" t="s">
        <v>151</v>
      </c>
      <c r="D44" s="569" t="s">
        <v>152</v>
      </c>
      <c r="E44" s="568" t="s">
        <v>11</v>
      </c>
      <c r="F44" s="574">
        <v>25400</v>
      </c>
      <c r="G44" s="584" t="s">
        <v>21</v>
      </c>
      <c r="H44" s="581" t="s">
        <v>21</v>
      </c>
      <c r="I44" s="588" t="s">
        <v>153</v>
      </c>
      <c r="J44" s="568" t="s">
        <v>47</v>
      </c>
      <c r="K44" s="568" t="s">
        <v>101</v>
      </c>
      <c r="L44" s="560" t="s">
        <v>102</v>
      </c>
      <c r="O44" s="560">
        <v>3.612</v>
      </c>
      <c r="AB44" s="590"/>
    </row>
    <row r="45" ht="27" spans="1:28">
      <c r="A45" s="568"/>
      <c r="B45" s="568">
        <v>42</v>
      </c>
      <c r="C45" s="568" t="s">
        <v>154</v>
      </c>
      <c r="D45" s="569" t="s">
        <v>155</v>
      </c>
      <c r="E45" s="568" t="s">
        <v>11</v>
      </c>
      <c r="F45" s="572">
        <v>220500</v>
      </c>
      <c r="G45" s="584" t="s">
        <v>21</v>
      </c>
      <c r="H45" s="581" t="s">
        <v>21</v>
      </c>
      <c r="I45" s="588" t="s">
        <v>153</v>
      </c>
      <c r="J45" s="568" t="s">
        <v>156</v>
      </c>
      <c r="K45" s="568"/>
      <c r="O45" s="560">
        <v>4.8</v>
      </c>
      <c r="AB45" s="590"/>
    </row>
    <row r="46" ht="27" spans="1:28">
      <c r="A46" s="568"/>
      <c r="B46" s="568">
        <v>43</v>
      </c>
      <c r="C46" s="568" t="s">
        <v>157</v>
      </c>
      <c r="D46" s="569" t="s">
        <v>158</v>
      </c>
      <c r="E46" s="568" t="s">
        <v>11</v>
      </c>
      <c r="F46" s="575">
        <v>402000</v>
      </c>
      <c r="G46" s="568" t="s">
        <v>21</v>
      </c>
      <c r="H46" s="568" t="s">
        <v>21</v>
      </c>
      <c r="I46" s="575" t="s">
        <v>153</v>
      </c>
      <c r="J46" s="568" t="s">
        <v>156</v>
      </c>
      <c r="K46" s="568"/>
      <c r="O46" s="560">
        <v>4.132</v>
      </c>
      <c r="AB46" s="590"/>
    </row>
    <row r="47" ht="27" spans="1:28">
      <c r="A47" s="568"/>
      <c r="B47" s="568">
        <v>44</v>
      </c>
      <c r="C47" s="568" t="s">
        <v>159</v>
      </c>
      <c r="D47" s="569" t="s">
        <v>160</v>
      </c>
      <c r="E47" s="568" t="s">
        <v>10</v>
      </c>
      <c r="F47" s="568">
        <v>45900</v>
      </c>
      <c r="G47" s="568">
        <v>2021</v>
      </c>
      <c r="H47" s="568">
        <v>2023</v>
      </c>
      <c r="I47" s="589" t="s">
        <v>161</v>
      </c>
      <c r="J47" s="568" t="s">
        <v>47</v>
      </c>
      <c r="K47" s="568"/>
      <c r="N47" s="560">
        <v>0.838</v>
      </c>
      <c r="AB47" s="590"/>
    </row>
    <row r="48" ht="27" spans="1:28">
      <c r="A48" s="568"/>
      <c r="B48" s="568">
        <v>45</v>
      </c>
      <c r="C48" s="568" t="s">
        <v>163</v>
      </c>
      <c r="D48" s="569" t="s">
        <v>164</v>
      </c>
      <c r="E48" s="568" t="s">
        <v>10</v>
      </c>
      <c r="F48" s="568">
        <v>15757</v>
      </c>
      <c r="G48" s="568">
        <v>2022</v>
      </c>
      <c r="H48" s="568">
        <v>2024</v>
      </c>
      <c r="I48" s="589" t="s">
        <v>161</v>
      </c>
      <c r="J48" s="568" t="s">
        <v>47</v>
      </c>
      <c r="K48" s="568"/>
      <c r="N48" s="560">
        <v>0.245</v>
      </c>
      <c r="AB48" s="590"/>
    </row>
    <row r="49" ht="27" spans="1:14">
      <c r="A49" s="568"/>
      <c r="B49" s="568">
        <v>46</v>
      </c>
      <c r="C49" s="568" t="s">
        <v>168</v>
      </c>
      <c r="D49" s="569" t="s">
        <v>169</v>
      </c>
      <c r="E49" s="568" t="s">
        <v>10</v>
      </c>
      <c r="F49" s="577">
        <v>28000</v>
      </c>
      <c r="G49" s="579">
        <v>2020.12</v>
      </c>
      <c r="H49" s="579">
        <v>2022.12</v>
      </c>
      <c r="I49" s="568" t="s">
        <v>170</v>
      </c>
      <c r="J49" s="568" t="s">
        <v>47</v>
      </c>
      <c r="K49" s="568"/>
      <c r="N49" s="560">
        <v>4.2</v>
      </c>
    </row>
    <row r="50" ht="54" spans="1:11">
      <c r="A50" s="568"/>
      <c r="B50" s="568">
        <v>47</v>
      </c>
      <c r="C50" s="568" t="s">
        <v>1171</v>
      </c>
      <c r="D50" s="569" t="s">
        <v>1172</v>
      </c>
      <c r="E50" s="568" t="s">
        <v>10</v>
      </c>
      <c r="F50" s="575">
        <v>72800</v>
      </c>
      <c r="G50" s="568">
        <v>2021</v>
      </c>
      <c r="H50" s="568">
        <v>2023</v>
      </c>
      <c r="I50" s="568" t="s">
        <v>1173</v>
      </c>
      <c r="J50" s="568" t="s">
        <v>47</v>
      </c>
      <c r="K50" s="568"/>
    </row>
    <row r="51" spans="1:15">
      <c r="A51" s="568"/>
      <c r="B51" s="568">
        <v>48</v>
      </c>
      <c r="C51" s="568" t="s">
        <v>171</v>
      </c>
      <c r="D51" s="569" t="s">
        <v>172</v>
      </c>
      <c r="E51" s="568" t="s">
        <v>11</v>
      </c>
      <c r="F51" s="568" t="s">
        <v>21</v>
      </c>
      <c r="G51" s="568" t="s">
        <v>21</v>
      </c>
      <c r="H51" s="568" t="s">
        <v>21</v>
      </c>
      <c r="I51" s="568" t="s">
        <v>21</v>
      </c>
      <c r="J51" s="568" t="s">
        <v>47</v>
      </c>
      <c r="K51" s="568"/>
      <c r="O51" s="560">
        <v>2.8</v>
      </c>
    </row>
    <row r="52" spans="1:15">
      <c r="A52" s="568"/>
      <c r="B52" s="568">
        <v>49</v>
      </c>
      <c r="C52" s="568" t="s">
        <v>175</v>
      </c>
      <c r="D52" s="569" t="s">
        <v>176</v>
      </c>
      <c r="E52" s="568" t="s">
        <v>11</v>
      </c>
      <c r="F52" s="568" t="s">
        <v>21</v>
      </c>
      <c r="G52" s="568" t="s">
        <v>21</v>
      </c>
      <c r="H52" s="568" t="s">
        <v>21</v>
      </c>
      <c r="I52" s="568" t="s">
        <v>21</v>
      </c>
      <c r="J52" s="568" t="s">
        <v>47</v>
      </c>
      <c r="K52" s="568"/>
      <c r="O52" s="560">
        <v>8.4</v>
      </c>
    </row>
    <row r="53" spans="1:14">
      <c r="A53" s="568"/>
      <c r="B53" s="568">
        <v>50</v>
      </c>
      <c r="C53" s="568" t="s">
        <v>180</v>
      </c>
      <c r="D53" s="569" t="s">
        <v>181</v>
      </c>
      <c r="E53" s="568" t="s">
        <v>10</v>
      </c>
      <c r="F53" s="568" t="s">
        <v>21</v>
      </c>
      <c r="G53" s="568" t="s">
        <v>21</v>
      </c>
      <c r="H53" s="568" t="s">
        <v>21</v>
      </c>
      <c r="I53" s="568" t="s">
        <v>21</v>
      </c>
      <c r="J53" s="568" t="s">
        <v>59</v>
      </c>
      <c r="K53" s="568"/>
      <c r="N53" s="560">
        <v>11.3</v>
      </c>
    </row>
    <row r="54" ht="26.25" customHeight="1" spans="1:11">
      <c r="A54" s="568"/>
      <c r="B54" s="568">
        <v>51</v>
      </c>
      <c r="C54" s="568" t="s">
        <v>336</v>
      </c>
      <c r="D54" s="569" t="s">
        <v>1174</v>
      </c>
      <c r="E54" s="568" t="s">
        <v>10</v>
      </c>
      <c r="F54" s="575">
        <v>49000</v>
      </c>
      <c r="G54" s="568">
        <v>2021</v>
      </c>
      <c r="H54" s="568">
        <v>2023</v>
      </c>
      <c r="I54" s="588" t="s">
        <v>1175</v>
      </c>
      <c r="J54" s="568" t="s">
        <v>59</v>
      </c>
      <c r="K54" s="568"/>
    </row>
    <row r="55" ht="27" spans="1:11">
      <c r="A55" s="568"/>
      <c r="B55" s="568">
        <v>52</v>
      </c>
      <c r="C55" s="568" t="s">
        <v>295</v>
      </c>
      <c r="D55" s="569" t="s">
        <v>296</v>
      </c>
      <c r="E55" s="568" t="s">
        <v>11</v>
      </c>
      <c r="F55" s="576" t="s">
        <v>21</v>
      </c>
      <c r="G55" s="568">
        <v>2021</v>
      </c>
      <c r="H55" s="568">
        <v>2023</v>
      </c>
      <c r="I55" s="568" t="s">
        <v>297</v>
      </c>
      <c r="J55" s="579" t="s">
        <v>47</v>
      </c>
      <c r="K55" s="579"/>
    </row>
    <row r="56" ht="27" spans="1:11">
      <c r="A56" s="568"/>
      <c r="B56" s="568">
        <v>53</v>
      </c>
      <c r="C56" s="568" t="s">
        <v>298</v>
      </c>
      <c r="D56" s="569" t="s">
        <v>299</v>
      </c>
      <c r="E56" s="568" t="s">
        <v>11</v>
      </c>
      <c r="F56" s="576" t="s">
        <v>21</v>
      </c>
      <c r="G56" s="568">
        <v>2022</v>
      </c>
      <c r="H56" s="568">
        <v>2024</v>
      </c>
      <c r="I56" s="568" t="s">
        <v>300</v>
      </c>
      <c r="J56" s="579" t="s">
        <v>59</v>
      </c>
      <c r="K56" s="579"/>
    </row>
    <row r="57" ht="27" spans="1:11">
      <c r="A57" s="568"/>
      <c r="B57" s="568">
        <v>54</v>
      </c>
      <c r="C57" s="568" t="s">
        <v>302</v>
      </c>
      <c r="D57" s="569" t="s">
        <v>303</v>
      </c>
      <c r="E57" s="568" t="s">
        <v>11</v>
      </c>
      <c r="F57" s="576" t="s">
        <v>21</v>
      </c>
      <c r="G57" s="568">
        <v>2022</v>
      </c>
      <c r="H57" s="568">
        <v>2024</v>
      </c>
      <c r="I57" s="568" t="s">
        <v>300</v>
      </c>
      <c r="J57" s="579" t="s">
        <v>59</v>
      </c>
      <c r="K57" s="579"/>
    </row>
    <row r="58" ht="27" spans="1:11">
      <c r="A58" s="568"/>
      <c r="B58" s="568">
        <v>55</v>
      </c>
      <c r="C58" s="568" t="s">
        <v>304</v>
      </c>
      <c r="D58" s="569" t="s">
        <v>299</v>
      </c>
      <c r="E58" s="568" t="s">
        <v>11</v>
      </c>
      <c r="F58" s="576" t="s">
        <v>21</v>
      </c>
      <c r="G58" s="568">
        <v>2022</v>
      </c>
      <c r="H58" s="568">
        <v>2024</v>
      </c>
      <c r="I58" s="568" t="s">
        <v>300</v>
      </c>
      <c r="J58" s="579" t="s">
        <v>59</v>
      </c>
      <c r="K58" s="579"/>
    </row>
    <row r="59" ht="27" spans="1:11">
      <c r="A59" s="568"/>
      <c r="B59" s="568">
        <v>56</v>
      </c>
      <c r="C59" s="568" t="s">
        <v>307</v>
      </c>
      <c r="D59" s="569" t="s">
        <v>308</v>
      </c>
      <c r="E59" s="568" t="s">
        <v>11</v>
      </c>
      <c r="F59" s="576" t="s">
        <v>21</v>
      </c>
      <c r="G59" s="568">
        <v>2022</v>
      </c>
      <c r="H59" s="568">
        <v>2024</v>
      </c>
      <c r="I59" s="568" t="s">
        <v>300</v>
      </c>
      <c r="J59" s="579" t="s">
        <v>59</v>
      </c>
      <c r="K59" s="579"/>
    </row>
    <row r="60" ht="27" spans="1:11">
      <c r="A60" s="568"/>
      <c r="B60" s="568">
        <v>57</v>
      </c>
      <c r="C60" s="568" t="s">
        <v>309</v>
      </c>
      <c r="D60" s="569" t="s">
        <v>325</v>
      </c>
      <c r="E60" s="568" t="s">
        <v>11</v>
      </c>
      <c r="F60" s="576" t="s">
        <v>21</v>
      </c>
      <c r="G60" s="568">
        <v>2021</v>
      </c>
      <c r="H60" s="568">
        <v>2023</v>
      </c>
      <c r="I60" s="568" t="s">
        <v>311</v>
      </c>
      <c r="J60" s="579" t="s">
        <v>59</v>
      </c>
      <c r="K60" s="579"/>
    </row>
    <row r="61" ht="40.5" spans="1:11">
      <c r="A61" s="568"/>
      <c r="B61" s="568">
        <v>58</v>
      </c>
      <c r="C61" s="568" t="s">
        <v>1255</v>
      </c>
      <c r="D61" s="569" t="s">
        <v>1256</v>
      </c>
      <c r="E61" s="568" t="s">
        <v>85</v>
      </c>
      <c r="F61" s="576">
        <v>6060.77</v>
      </c>
      <c r="G61" s="579">
        <v>2020</v>
      </c>
      <c r="H61" s="579">
        <v>2021</v>
      </c>
      <c r="I61" s="579" t="s">
        <v>464</v>
      </c>
      <c r="J61" s="579" t="s">
        <v>47</v>
      </c>
      <c r="K61" s="579"/>
    </row>
    <row r="62" ht="27" spans="1:11">
      <c r="A62" s="568"/>
      <c r="B62" s="568">
        <v>59</v>
      </c>
      <c r="C62" s="568" t="s">
        <v>313</v>
      </c>
      <c r="D62" s="569" t="s">
        <v>314</v>
      </c>
      <c r="E62" s="568" t="s">
        <v>11</v>
      </c>
      <c r="F62" s="576" t="s">
        <v>21</v>
      </c>
      <c r="G62" s="568">
        <v>2021</v>
      </c>
      <c r="H62" s="568">
        <v>2023</v>
      </c>
      <c r="I62" s="568" t="s">
        <v>47</v>
      </c>
      <c r="J62" s="568" t="s">
        <v>47</v>
      </c>
      <c r="K62" s="568"/>
    </row>
    <row r="63" spans="1:15">
      <c r="A63" s="568"/>
      <c r="B63" s="568">
        <v>60</v>
      </c>
      <c r="C63" s="568" t="s">
        <v>326</v>
      </c>
      <c r="D63" s="569" t="s">
        <v>327</v>
      </c>
      <c r="E63" s="568" t="s">
        <v>11</v>
      </c>
      <c r="F63" s="576" t="s">
        <v>21</v>
      </c>
      <c r="G63" s="576" t="s">
        <v>21</v>
      </c>
      <c r="H63" s="576" t="s">
        <v>21</v>
      </c>
      <c r="I63" s="576" t="s">
        <v>21</v>
      </c>
      <c r="J63" s="568" t="s">
        <v>59</v>
      </c>
      <c r="K63" s="568"/>
      <c r="O63" s="560">
        <v>0.6</v>
      </c>
    </row>
    <row r="64" ht="27" spans="1:15">
      <c r="A64" s="568"/>
      <c r="B64" s="568">
        <v>61</v>
      </c>
      <c r="C64" s="568" t="s">
        <v>330</v>
      </c>
      <c r="D64" s="569" t="s">
        <v>331</v>
      </c>
      <c r="E64" s="568" t="s">
        <v>11</v>
      </c>
      <c r="F64" s="576" t="s">
        <v>21</v>
      </c>
      <c r="G64" s="576" t="s">
        <v>21</v>
      </c>
      <c r="H64" s="576" t="s">
        <v>21</v>
      </c>
      <c r="I64" s="576" t="s">
        <v>21</v>
      </c>
      <c r="J64" s="568" t="s">
        <v>47</v>
      </c>
      <c r="K64" s="568"/>
      <c r="O64" s="560">
        <v>0.5</v>
      </c>
    </row>
    <row r="65" s="558" customFormat="1" ht="40.5" spans="1:31">
      <c r="A65" s="568"/>
      <c r="B65" s="568">
        <v>62</v>
      </c>
      <c r="C65" s="568" t="s">
        <v>1257</v>
      </c>
      <c r="D65" s="569" t="s">
        <v>1258</v>
      </c>
      <c r="E65" s="568" t="s">
        <v>10</v>
      </c>
      <c r="F65" s="568">
        <v>18970</v>
      </c>
      <c r="G65" s="568">
        <v>2021</v>
      </c>
      <c r="H65" s="568">
        <v>2023</v>
      </c>
      <c r="I65" s="568" t="s">
        <v>464</v>
      </c>
      <c r="J65" s="568" t="s">
        <v>1259</v>
      </c>
      <c r="K65" s="570"/>
      <c r="L65" s="560"/>
      <c r="M65" s="560"/>
      <c r="N65" s="560"/>
      <c r="O65" s="560"/>
      <c r="P65" s="560"/>
      <c r="Q65" s="560"/>
      <c r="R65" s="560"/>
      <c r="S65" s="560"/>
      <c r="T65" s="560"/>
      <c r="U65" s="560"/>
      <c r="V65" s="560"/>
      <c r="W65" s="560"/>
      <c r="X65" s="560"/>
      <c r="Y65" s="560"/>
      <c r="Z65" s="560"/>
      <c r="AA65" s="560"/>
      <c r="AB65" s="563"/>
      <c r="AC65" s="564"/>
      <c r="AE65" s="564"/>
    </row>
    <row r="66" s="558" customFormat="1" ht="27" spans="1:31">
      <c r="A66" s="568"/>
      <c r="B66" s="568">
        <v>63</v>
      </c>
      <c r="C66" s="568" t="s">
        <v>1260</v>
      </c>
      <c r="D66" s="569" t="s">
        <v>1261</v>
      </c>
      <c r="E66" s="568" t="s">
        <v>11</v>
      </c>
      <c r="F66" s="568">
        <v>7171.49</v>
      </c>
      <c r="G66" s="568">
        <v>2020</v>
      </c>
      <c r="H66" s="568">
        <v>2022</v>
      </c>
      <c r="I66" s="568" t="s">
        <v>464</v>
      </c>
      <c r="J66" s="568" t="s">
        <v>47</v>
      </c>
      <c r="K66" s="570"/>
      <c r="L66" s="560"/>
      <c r="M66" s="560"/>
      <c r="N66" s="560"/>
      <c r="O66" s="560"/>
      <c r="P66" s="560"/>
      <c r="Q66" s="560"/>
      <c r="R66" s="560"/>
      <c r="S66" s="560"/>
      <c r="T66" s="560"/>
      <c r="U66" s="560"/>
      <c r="V66" s="560"/>
      <c r="W66" s="560"/>
      <c r="X66" s="560"/>
      <c r="Y66" s="560"/>
      <c r="Z66" s="560"/>
      <c r="AA66" s="560"/>
      <c r="AB66" s="563"/>
      <c r="AC66" s="564"/>
      <c r="AE66" s="564"/>
    </row>
    <row r="67" ht="27" spans="1:11">
      <c r="A67" s="568"/>
      <c r="B67" s="568">
        <v>64</v>
      </c>
      <c r="C67" s="592" t="s">
        <v>182</v>
      </c>
      <c r="D67" s="593" t="s">
        <v>1262</v>
      </c>
      <c r="E67" s="568" t="s">
        <v>85</v>
      </c>
      <c r="F67" s="576">
        <v>396346</v>
      </c>
      <c r="G67" s="568">
        <v>2019.8</v>
      </c>
      <c r="H67" s="568">
        <v>2021.12</v>
      </c>
      <c r="I67" s="568" t="s">
        <v>137</v>
      </c>
      <c r="J67" s="568" t="s">
        <v>121</v>
      </c>
      <c r="K67" s="568"/>
    </row>
    <row r="68" ht="40.5" spans="1:11">
      <c r="A68" s="568"/>
      <c r="B68" s="568">
        <v>65</v>
      </c>
      <c r="C68" s="592" t="s">
        <v>184</v>
      </c>
      <c r="D68" s="593" t="s">
        <v>1263</v>
      </c>
      <c r="E68" s="568" t="s">
        <v>85</v>
      </c>
      <c r="F68" s="576">
        <v>127300</v>
      </c>
      <c r="G68" s="568">
        <v>2018.9</v>
      </c>
      <c r="H68" s="568">
        <v>2021.12</v>
      </c>
      <c r="I68" s="568" t="s">
        <v>137</v>
      </c>
      <c r="J68" s="568" t="s">
        <v>121</v>
      </c>
      <c r="K68" s="568"/>
    </row>
    <row r="69" ht="40.5" spans="1:14">
      <c r="A69" s="568"/>
      <c r="B69" s="568">
        <v>66</v>
      </c>
      <c r="C69" s="568" t="s">
        <v>186</v>
      </c>
      <c r="D69" s="569" t="s">
        <v>187</v>
      </c>
      <c r="E69" s="568" t="s">
        <v>10</v>
      </c>
      <c r="F69" s="576">
        <v>126449</v>
      </c>
      <c r="G69" s="568">
        <v>2020.12</v>
      </c>
      <c r="H69" s="568">
        <v>2022.12</v>
      </c>
      <c r="I69" s="568" t="s">
        <v>137</v>
      </c>
      <c r="J69" s="568" t="s">
        <v>121</v>
      </c>
      <c r="K69" s="568"/>
      <c r="N69" s="560">
        <v>3.96</v>
      </c>
    </row>
    <row r="70" ht="40.5" spans="1:11">
      <c r="A70" s="568"/>
      <c r="B70" s="568">
        <v>67</v>
      </c>
      <c r="C70" s="592" t="s">
        <v>188</v>
      </c>
      <c r="D70" s="593" t="s">
        <v>189</v>
      </c>
      <c r="E70" s="568" t="s">
        <v>85</v>
      </c>
      <c r="F70" s="576">
        <v>80500</v>
      </c>
      <c r="G70" s="568">
        <v>2018.9</v>
      </c>
      <c r="H70" s="568">
        <v>2021.6</v>
      </c>
      <c r="I70" s="568" t="s">
        <v>137</v>
      </c>
      <c r="J70" s="568" t="s">
        <v>121</v>
      </c>
      <c r="K70" s="568"/>
    </row>
    <row r="71" ht="27" spans="1:11">
      <c r="A71" s="568"/>
      <c r="B71" s="568">
        <v>68</v>
      </c>
      <c r="C71" s="568" t="s">
        <v>190</v>
      </c>
      <c r="D71" s="569" t="s">
        <v>191</v>
      </c>
      <c r="E71" s="568" t="s">
        <v>85</v>
      </c>
      <c r="F71" s="576">
        <v>49514</v>
      </c>
      <c r="G71" s="568" t="s">
        <v>192</v>
      </c>
      <c r="H71" s="568" t="s">
        <v>193</v>
      </c>
      <c r="I71" s="568" t="s">
        <v>137</v>
      </c>
      <c r="J71" s="568" t="s">
        <v>121</v>
      </c>
      <c r="K71" s="568"/>
    </row>
    <row r="72" ht="27" spans="1:11">
      <c r="A72" s="568"/>
      <c r="B72" s="568">
        <v>69</v>
      </c>
      <c r="C72" s="592" t="s">
        <v>194</v>
      </c>
      <c r="D72" s="593" t="s">
        <v>195</v>
      </c>
      <c r="E72" s="568" t="s">
        <v>85</v>
      </c>
      <c r="F72" s="576">
        <v>46500</v>
      </c>
      <c r="G72" s="568">
        <v>2018.9</v>
      </c>
      <c r="H72" s="568">
        <v>2021.9</v>
      </c>
      <c r="I72" s="568" t="s">
        <v>137</v>
      </c>
      <c r="J72" s="568" t="s">
        <v>121</v>
      </c>
      <c r="K72" s="568"/>
    </row>
    <row r="73" ht="40.5" spans="1:11">
      <c r="A73" s="568"/>
      <c r="B73" s="568">
        <v>70</v>
      </c>
      <c r="C73" s="592" t="s">
        <v>196</v>
      </c>
      <c r="D73" s="593" t="s">
        <v>197</v>
      </c>
      <c r="E73" s="568" t="s">
        <v>85</v>
      </c>
      <c r="F73" s="576">
        <v>31000</v>
      </c>
      <c r="G73" s="568">
        <v>2020.8</v>
      </c>
      <c r="H73" s="568">
        <v>2022.12</v>
      </c>
      <c r="I73" s="568" t="s">
        <v>137</v>
      </c>
      <c r="J73" s="568" t="s">
        <v>121</v>
      </c>
      <c r="K73" s="568"/>
    </row>
    <row r="74" ht="27" spans="1:11">
      <c r="A74" s="568"/>
      <c r="B74" s="568">
        <v>71</v>
      </c>
      <c r="C74" s="568" t="s">
        <v>177</v>
      </c>
      <c r="D74" s="569" t="s">
        <v>178</v>
      </c>
      <c r="E74" s="568" t="s">
        <v>11</v>
      </c>
      <c r="F74" s="568" t="s">
        <v>21</v>
      </c>
      <c r="G74" s="568" t="s">
        <v>21</v>
      </c>
      <c r="H74" s="568" t="s">
        <v>21</v>
      </c>
      <c r="I74" s="568" t="s">
        <v>21</v>
      </c>
      <c r="J74" s="568" t="s">
        <v>179</v>
      </c>
      <c r="K74" s="568"/>
    </row>
    <row r="75" ht="27" spans="1:11">
      <c r="A75" s="568"/>
      <c r="B75" s="568">
        <v>72</v>
      </c>
      <c r="C75" s="568" t="s">
        <v>198</v>
      </c>
      <c r="D75" s="569" t="s">
        <v>199</v>
      </c>
      <c r="E75" s="568" t="s">
        <v>85</v>
      </c>
      <c r="F75" s="568">
        <v>40200</v>
      </c>
      <c r="G75" s="568">
        <v>2020.12</v>
      </c>
      <c r="H75" s="568">
        <v>2022.12</v>
      </c>
      <c r="I75" s="568" t="s">
        <v>200</v>
      </c>
      <c r="J75" s="568" t="s">
        <v>110</v>
      </c>
      <c r="K75" s="568"/>
    </row>
    <row r="76" ht="40.5" spans="1:14">
      <c r="A76" s="568"/>
      <c r="B76" s="568">
        <v>73</v>
      </c>
      <c r="C76" s="568" t="s">
        <v>201</v>
      </c>
      <c r="D76" s="569" t="s">
        <v>202</v>
      </c>
      <c r="E76" s="568" t="s">
        <v>10</v>
      </c>
      <c r="F76" s="568">
        <v>59600</v>
      </c>
      <c r="G76" s="579">
        <v>2020.9</v>
      </c>
      <c r="H76" s="579" t="s">
        <v>203</v>
      </c>
      <c r="I76" s="568" t="s">
        <v>200</v>
      </c>
      <c r="J76" s="568" t="s">
        <v>110</v>
      </c>
      <c r="K76" s="568"/>
      <c r="N76" s="560">
        <v>4.41</v>
      </c>
    </row>
    <row r="77" ht="27" spans="1:14">
      <c r="A77" s="568"/>
      <c r="B77" s="568">
        <v>74</v>
      </c>
      <c r="C77" s="568" t="s">
        <v>204</v>
      </c>
      <c r="D77" s="569" t="s">
        <v>205</v>
      </c>
      <c r="E77" s="568" t="s">
        <v>10</v>
      </c>
      <c r="F77" s="594">
        <v>25000</v>
      </c>
      <c r="G77" s="584">
        <v>2023</v>
      </c>
      <c r="H77" s="581" t="s">
        <v>206</v>
      </c>
      <c r="I77" s="588" t="s">
        <v>207</v>
      </c>
      <c r="J77" s="568" t="s">
        <v>110</v>
      </c>
      <c r="K77" s="568"/>
      <c r="N77" s="560">
        <v>2.2</v>
      </c>
    </row>
    <row r="78" ht="29.1" customHeight="1" spans="1:27">
      <c r="A78" s="568"/>
      <c r="B78" s="568">
        <v>75</v>
      </c>
      <c r="C78" s="568" t="s">
        <v>208</v>
      </c>
      <c r="D78" s="569" t="s">
        <v>209</v>
      </c>
      <c r="E78" s="568" t="s">
        <v>10</v>
      </c>
      <c r="F78" s="568">
        <v>16000</v>
      </c>
      <c r="G78" s="568">
        <v>2022</v>
      </c>
      <c r="H78" s="568">
        <v>2023</v>
      </c>
      <c r="I78" s="588" t="s">
        <v>207</v>
      </c>
      <c r="J78" s="568" t="s">
        <v>110</v>
      </c>
      <c r="K78" s="568" t="s">
        <v>110</v>
      </c>
      <c r="L78" s="587" t="s">
        <v>110</v>
      </c>
      <c r="M78" s="568" t="s">
        <v>110</v>
      </c>
      <c r="N78" s="568" t="s">
        <v>110</v>
      </c>
      <c r="O78" s="568" t="s">
        <v>110</v>
      </c>
      <c r="P78" s="568" t="s">
        <v>110</v>
      </c>
      <c r="Q78" s="568" t="s">
        <v>110</v>
      </c>
      <c r="R78" s="568" t="s">
        <v>110</v>
      </c>
      <c r="S78" s="568" t="s">
        <v>110</v>
      </c>
      <c r="T78" s="568" t="s">
        <v>110</v>
      </c>
      <c r="U78" s="568" t="s">
        <v>110</v>
      </c>
      <c r="V78" s="568" t="s">
        <v>110</v>
      </c>
      <c r="W78" s="568" t="s">
        <v>110</v>
      </c>
      <c r="X78" s="568" t="s">
        <v>110</v>
      </c>
      <c r="Y78" s="568" t="s">
        <v>110</v>
      </c>
      <c r="Z78" s="568" t="s">
        <v>110</v>
      </c>
      <c r="AA78" s="591" t="s">
        <v>110</v>
      </c>
    </row>
    <row r="79" spans="1:14">
      <c r="A79" s="568"/>
      <c r="B79" s="568">
        <v>76</v>
      </c>
      <c r="C79" s="568" t="s">
        <v>210</v>
      </c>
      <c r="D79" s="569" t="s">
        <v>211</v>
      </c>
      <c r="E79" s="568" t="s">
        <v>10</v>
      </c>
      <c r="F79" s="594">
        <v>13000</v>
      </c>
      <c r="G79" s="584">
        <v>2024.6</v>
      </c>
      <c r="H79" s="581" t="s">
        <v>212</v>
      </c>
      <c r="I79" s="588" t="s">
        <v>213</v>
      </c>
      <c r="J79" s="568" t="s">
        <v>110</v>
      </c>
      <c r="K79" s="568"/>
      <c r="N79" s="560">
        <v>0.9</v>
      </c>
    </row>
    <row r="80" ht="27" spans="1:14">
      <c r="A80" s="568"/>
      <c r="B80" s="568">
        <v>77</v>
      </c>
      <c r="C80" s="568" t="s">
        <v>214</v>
      </c>
      <c r="D80" s="569" t="s">
        <v>215</v>
      </c>
      <c r="E80" s="568" t="s">
        <v>10</v>
      </c>
      <c r="F80" s="594">
        <v>6000</v>
      </c>
      <c r="G80" s="584">
        <v>2022.6</v>
      </c>
      <c r="H80" s="581" t="s">
        <v>216</v>
      </c>
      <c r="I80" s="588" t="s">
        <v>213</v>
      </c>
      <c r="J80" s="568" t="s">
        <v>110</v>
      </c>
      <c r="K80" s="568"/>
      <c r="N80" s="560">
        <v>0.5</v>
      </c>
    </row>
    <row r="81" ht="27" spans="1:14">
      <c r="A81" s="568"/>
      <c r="B81" s="568">
        <v>78</v>
      </c>
      <c r="C81" s="568" t="s">
        <v>217</v>
      </c>
      <c r="D81" s="569" t="s">
        <v>218</v>
      </c>
      <c r="E81" s="568" t="s">
        <v>10</v>
      </c>
      <c r="F81" s="576">
        <v>60000</v>
      </c>
      <c r="G81" s="584" t="s">
        <v>21</v>
      </c>
      <c r="H81" s="581" t="s">
        <v>21</v>
      </c>
      <c r="I81" s="568" t="s">
        <v>219</v>
      </c>
      <c r="J81" s="568" t="s">
        <v>110</v>
      </c>
      <c r="K81" s="568"/>
      <c r="N81" s="560">
        <v>4.5</v>
      </c>
    </row>
    <row r="82" ht="40.5" spans="1:27">
      <c r="A82" s="568"/>
      <c r="B82" s="568">
        <v>79</v>
      </c>
      <c r="C82" s="568" t="s">
        <v>340</v>
      </c>
      <c r="D82" s="569" t="s">
        <v>341</v>
      </c>
      <c r="E82" s="568" t="s">
        <v>10</v>
      </c>
      <c r="F82" s="576">
        <v>33385</v>
      </c>
      <c r="G82" s="576" t="s">
        <v>21</v>
      </c>
      <c r="H82" s="576" t="s">
        <v>21</v>
      </c>
      <c r="I82" s="568" t="s">
        <v>219</v>
      </c>
      <c r="J82" s="568" t="s">
        <v>110</v>
      </c>
      <c r="K82" s="568" t="s">
        <v>110</v>
      </c>
      <c r="L82" s="587" t="s">
        <v>110</v>
      </c>
      <c r="M82" s="568" t="s">
        <v>110</v>
      </c>
      <c r="N82" s="568" t="s">
        <v>110</v>
      </c>
      <c r="O82" s="568" t="s">
        <v>110</v>
      </c>
      <c r="P82" s="568" t="s">
        <v>110</v>
      </c>
      <c r="Q82" s="568" t="s">
        <v>110</v>
      </c>
      <c r="R82" s="568" t="s">
        <v>110</v>
      </c>
      <c r="S82" s="568" t="s">
        <v>110</v>
      </c>
      <c r="T82" s="568" t="s">
        <v>110</v>
      </c>
      <c r="U82" s="568" t="s">
        <v>110</v>
      </c>
      <c r="V82" s="568" t="s">
        <v>110</v>
      </c>
      <c r="W82" s="568" t="s">
        <v>110</v>
      </c>
      <c r="X82" s="568" t="s">
        <v>110</v>
      </c>
      <c r="Y82" s="568" t="s">
        <v>110</v>
      </c>
      <c r="Z82" s="568" t="s">
        <v>110</v>
      </c>
      <c r="AA82" s="591" t="s">
        <v>110</v>
      </c>
    </row>
    <row r="83" ht="42" customHeight="1" spans="1:27">
      <c r="A83" s="568"/>
      <c r="B83" s="568">
        <v>80</v>
      </c>
      <c r="C83" s="568" t="s">
        <v>220</v>
      </c>
      <c r="D83" s="595" t="s">
        <v>221</v>
      </c>
      <c r="E83" s="568" t="s">
        <v>85</v>
      </c>
      <c r="F83" s="568">
        <v>17572</v>
      </c>
      <c r="G83" s="568">
        <v>2020.9</v>
      </c>
      <c r="H83" s="568">
        <v>2021.12</v>
      </c>
      <c r="I83" s="568" t="s">
        <v>149</v>
      </c>
      <c r="J83" s="568" t="s">
        <v>34</v>
      </c>
      <c r="K83" s="568" t="s">
        <v>34</v>
      </c>
      <c r="L83" s="587" t="s">
        <v>34</v>
      </c>
      <c r="M83" s="568" t="s">
        <v>34</v>
      </c>
      <c r="N83" s="568" t="s">
        <v>34</v>
      </c>
      <c r="O83" s="568" t="s">
        <v>34</v>
      </c>
      <c r="P83" s="568" t="s">
        <v>34</v>
      </c>
      <c r="Q83" s="568" t="s">
        <v>34</v>
      </c>
      <c r="R83" s="568" t="s">
        <v>34</v>
      </c>
      <c r="S83" s="568" t="s">
        <v>34</v>
      </c>
      <c r="T83" s="568" t="s">
        <v>34</v>
      </c>
      <c r="U83" s="568" t="s">
        <v>34</v>
      </c>
      <c r="V83" s="568" t="s">
        <v>34</v>
      </c>
      <c r="W83" s="568" t="s">
        <v>34</v>
      </c>
      <c r="X83" s="568" t="s">
        <v>34</v>
      </c>
      <c r="Y83" s="568" t="s">
        <v>34</v>
      </c>
      <c r="Z83" s="568" t="s">
        <v>34</v>
      </c>
      <c r="AA83" s="591" t="s">
        <v>34</v>
      </c>
    </row>
    <row r="84" ht="40.5" spans="1:14">
      <c r="A84" s="568"/>
      <c r="B84" s="568">
        <v>81</v>
      </c>
      <c r="C84" s="568" t="s">
        <v>222</v>
      </c>
      <c r="D84" s="569" t="s">
        <v>223</v>
      </c>
      <c r="E84" s="568" t="s">
        <v>10</v>
      </c>
      <c r="F84" s="576">
        <v>4950</v>
      </c>
      <c r="G84" s="568">
        <v>2021</v>
      </c>
      <c r="H84" s="568">
        <v>2022</v>
      </c>
      <c r="I84" s="568" t="s">
        <v>37</v>
      </c>
      <c r="J84" s="568" t="s">
        <v>224</v>
      </c>
      <c r="K84" s="568"/>
      <c r="N84" s="560">
        <v>0.51</v>
      </c>
    </row>
    <row r="85" ht="40.5" spans="1:15">
      <c r="A85" s="568"/>
      <c r="B85" s="568">
        <v>82</v>
      </c>
      <c r="C85" s="568" t="s">
        <v>225</v>
      </c>
      <c r="D85" s="569" t="s">
        <v>226</v>
      </c>
      <c r="E85" s="568" t="s">
        <v>11</v>
      </c>
      <c r="F85" s="575">
        <v>160000</v>
      </c>
      <c r="G85" s="568" t="s">
        <v>21</v>
      </c>
      <c r="H85" s="568" t="s">
        <v>21</v>
      </c>
      <c r="I85" s="568" t="s">
        <v>21</v>
      </c>
      <c r="J85" s="568" t="s">
        <v>23</v>
      </c>
      <c r="K85" s="568"/>
      <c r="O85" s="560">
        <v>18.1</v>
      </c>
    </row>
    <row r="86" ht="40.5" spans="1:29">
      <c r="A86" s="568"/>
      <c r="B86" s="568">
        <v>83</v>
      </c>
      <c r="C86" s="568" t="s">
        <v>227</v>
      </c>
      <c r="D86" s="569" t="s">
        <v>228</v>
      </c>
      <c r="E86" s="568" t="s">
        <v>11</v>
      </c>
      <c r="F86" s="575">
        <v>70000</v>
      </c>
      <c r="G86" s="568">
        <v>2024.6</v>
      </c>
      <c r="H86" s="568">
        <v>2028.6</v>
      </c>
      <c r="I86" s="568" t="s">
        <v>21</v>
      </c>
      <c r="J86" s="568" t="s">
        <v>24</v>
      </c>
      <c r="K86" s="568"/>
      <c r="O86" s="560">
        <v>22.4</v>
      </c>
      <c r="AC86" s="598"/>
    </row>
    <row r="87" ht="27" spans="1:14">
      <c r="A87" s="568"/>
      <c r="B87" s="568">
        <v>84</v>
      </c>
      <c r="C87" s="568" t="s">
        <v>230</v>
      </c>
      <c r="D87" s="569" t="s">
        <v>231</v>
      </c>
      <c r="E87" s="568" t="s">
        <v>10</v>
      </c>
      <c r="F87" s="576">
        <v>53462.51</v>
      </c>
      <c r="G87" s="568">
        <v>2020.12</v>
      </c>
      <c r="H87" s="579">
        <v>2023.12</v>
      </c>
      <c r="I87" s="568" t="s">
        <v>232</v>
      </c>
      <c r="J87" s="568" t="s">
        <v>24</v>
      </c>
      <c r="K87" s="568"/>
      <c r="N87" s="560">
        <v>4.545</v>
      </c>
    </row>
    <row r="88" ht="54" spans="1:27">
      <c r="A88" s="568"/>
      <c r="B88" s="568">
        <v>85</v>
      </c>
      <c r="C88" s="568" t="s">
        <v>233</v>
      </c>
      <c r="D88" s="569" t="s">
        <v>234</v>
      </c>
      <c r="E88" s="568" t="s">
        <v>10</v>
      </c>
      <c r="F88" s="576">
        <v>8197</v>
      </c>
      <c r="G88" s="568">
        <v>2021.8</v>
      </c>
      <c r="H88" s="568">
        <v>2022.9</v>
      </c>
      <c r="I88" s="568" t="s">
        <v>149</v>
      </c>
      <c r="J88" s="568" t="s">
        <v>34</v>
      </c>
      <c r="K88" s="568" t="s">
        <v>34</v>
      </c>
      <c r="L88" s="587" t="s">
        <v>34</v>
      </c>
      <c r="M88" s="568" t="s">
        <v>34</v>
      </c>
      <c r="N88" s="568" t="s">
        <v>34</v>
      </c>
      <c r="O88" s="568" t="s">
        <v>34</v>
      </c>
      <c r="P88" s="568" t="s">
        <v>34</v>
      </c>
      <c r="Q88" s="568" t="s">
        <v>34</v>
      </c>
      <c r="R88" s="568" t="s">
        <v>34</v>
      </c>
      <c r="S88" s="568" t="s">
        <v>34</v>
      </c>
      <c r="T88" s="568" t="s">
        <v>34</v>
      </c>
      <c r="U88" s="568" t="s">
        <v>34</v>
      </c>
      <c r="V88" s="568" t="s">
        <v>34</v>
      </c>
      <c r="W88" s="568" t="s">
        <v>34</v>
      </c>
      <c r="X88" s="568" t="s">
        <v>34</v>
      </c>
      <c r="Y88" s="568" t="s">
        <v>34</v>
      </c>
      <c r="Z88" s="568" t="s">
        <v>34</v>
      </c>
      <c r="AA88" s="591" t="s">
        <v>34</v>
      </c>
    </row>
    <row r="89" ht="27" spans="1:28">
      <c r="A89" s="568"/>
      <c r="B89" s="568">
        <v>86</v>
      </c>
      <c r="C89" s="568" t="s">
        <v>1273</v>
      </c>
      <c r="D89" s="569" t="s">
        <v>1274</v>
      </c>
      <c r="E89" s="576" t="s">
        <v>85</v>
      </c>
      <c r="F89" s="579">
        <v>4632</v>
      </c>
      <c r="G89" s="579">
        <v>2020</v>
      </c>
      <c r="H89" s="579">
        <v>2021</v>
      </c>
      <c r="I89" s="579" t="s">
        <v>149</v>
      </c>
      <c r="J89" s="568" t="s">
        <v>34</v>
      </c>
      <c r="K89" s="568"/>
      <c r="AB89" s="568"/>
    </row>
    <row r="90" spans="1:28">
      <c r="A90" s="568"/>
      <c r="B90" s="568">
        <v>87</v>
      </c>
      <c r="C90" s="568" t="s">
        <v>1276</v>
      </c>
      <c r="D90" s="569" t="s">
        <v>1277</v>
      </c>
      <c r="E90" s="576" t="s">
        <v>85</v>
      </c>
      <c r="F90" s="579">
        <v>3500</v>
      </c>
      <c r="G90" s="579">
        <v>2020</v>
      </c>
      <c r="H90" s="579">
        <v>2021</v>
      </c>
      <c r="I90" s="579" t="s">
        <v>149</v>
      </c>
      <c r="J90" s="568" t="s">
        <v>34</v>
      </c>
      <c r="K90" s="568"/>
      <c r="AB90" s="568"/>
    </row>
    <row r="91" ht="54" spans="1:28">
      <c r="A91" s="568"/>
      <c r="B91" s="568">
        <v>88</v>
      </c>
      <c r="C91" s="568" t="s">
        <v>1278</v>
      </c>
      <c r="D91" s="569" t="s">
        <v>1279</v>
      </c>
      <c r="E91" s="576" t="s">
        <v>85</v>
      </c>
      <c r="F91" s="579">
        <v>4195</v>
      </c>
      <c r="G91" s="579">
        <v>2020</v>
      </c>
      <c r="H91" s="579">
        <v>2021</v>
      </c>
      <c r="I91" s="579" t="s">
        <v>149</v>
      </c>
      <c r="J91" s="568" t="s">
        <v>34</v>
      </c>
      <c r="K91" s="568"/>
      <c r="AB91" s="568"/>
    </row>
    <row r="92" ht="27" spans="1:11">
      <c r="A92" s="568"/>
      <c r="B92" s="568">
        <v>89</v>
      </c>
      <c r="C92" s="568" t="s">
        <v>235</v>
      </c>
      <c r="D92" s="569" t="s">
        <v>236</v>
      </c>
      <c r="E92" s="568" t="s">
        <v>85</v>
      </c>
      <c r="F92" s="576">
        <v>15000</v>
      </c>
      <c r="G92" s="568">
        <v>2020.03</v>
      </c>
      <c r="H92" s="568">
        <v>2021.12</v>
      </c>
      <c r="I92" s="568" t="s">
        <v>37</v>
      </c>
      <c r="J92" s="568" t="s">
        <v>38</v>
      </c>
      <c r="K92" s="568"/>
    </row>
    <row r="93" ht="40.5" spans="1:11">
      <c r="A93" s="568"/>
      <c r="B93" s="568">
        <v>90</v>
      </c>
      <c r="C93" s="568" t="s">
        <v>237</v>
      </c>
      <c r="D93" s="569" t="s">
        <v>238</v>
      </c>
      <c r="E93" s="568" t="s">
        <v>85</v>
      </c>
      <c r="F93" s="576">
        <v>13000</v>
      </c>
      <c r="G93" s="568">
        <v>2020.06</v>
      </c>
      <c r="H93" s="568">
        <v>2021.06</v>
      </c>
      <c r="I93" s="568" t="s">
        <v>37</v>
      </c>
      <c r="J93" s="568" t="s">
        <v>38</v>
      </c>
      <c r="K93" s="568"/>
    </row>
    <row r="94" ht="27" spans="1:28">
      <c r="A94" s="568"/>
      <c r="B94" s="568">
        <v>91</v>
      </c>
      <c r="C94" s="568" t="s">
        <v>1280</v>
      </c>
      <c r="D94" s="569" t="s">
        <v>1281</v>
      </c>
      <c r="E94" s="576" t="s">
        <v>85</v>
      </c>
      <c r="F94" s="579">
        <v>200000</v>
      </c>
      <c r="G94" s="579">
        <v>2019</v>
      </c>
      <c r="H94" s="579">
        <v>2023</v>
      </c>
      <c r="I94" s="579" t="s">
        <v>37</v>
      </c>
      <c r="J94" s="568" t="s">
        <v>38</v>
      </c>
      <c r="K94" s="568"/>
      <c r="AB94" s="568"/>
    </row>
    <row r="95" ht="40.5" spans="1:11">
      <c r="A95" s="568"/>
      <c r="B95" s="568">
        <v>92</v>
      </c>
      <c r="C95" s="568" t="s">
        <v>239</v>
      </c>
      <c r="D95" s="569" t="s">
        <v>240</v>
      </c>
      <c r="E95" s="568" t="s">
        <v>85</v>
      </c>
      <c r="F95" s="576">
        <v>3000</v>
      </c>
      <c r="G95" s="568">
        <v>2020.8</v>
      </c>
      <c r="H95" s="568">
        <v>2021.3</v>
      </c>
      <c r="I95" s="568" t="s">
        <v>37</v>
      </c>
      <c r="J95" s="568" t="s">
        <v>38</v>
      </c>
      <c r="K95" s="568"/>
    </row>
    <row r="96" ht="27" spans="1:15">
      <c r="A96" s="568"/>
      <c r="B96" s="568">
        <v>93</v>
      </c>
      <c r="C96" s="568" t="s">
        <v>241</v>
      </c>
      <c r="D96" s="569" t="s">
        <v>242</v>
      </c>
      <c r="E96" s="568" t="s">
        <v>11</v>
      </c>
      <c r="F96" s="568" t="s">
        <v>21</v>
      </c>
      <c r="G96" s="568" t="s">
        <v>21</v>
      </c>
      <c r="H96" s="568" t="s">
        <v>21</v>
      </c>
      <c r="I96" s="568" t="s">
        <v>243</v>
      </c>
      <c r="J96" s="568" t="s">
        <v>54</v>
      </c>
      <c r="K96" s="568"/>
      <c r="O96" s="560">
        <v>10.5</v>
      </c>
    </row>
    <row r="97" ht="27" spans="1:11">
      <c r="A97" s="568"/>
      <c r="B97" s="568">
        <v>94</v>
      </c>
      <c r="C97" s="568" t="s">
        <v>1282</v>
      </c>
      <c r="D97" s="569" t="s">
        <v>1283</v>
      </c>
      <c r="E97" s="568" t="s">
        <v>10</v>
      </c>
      <c r="F97" s="576" t="s">
        <v>21</v>
      </c>
      <c r="G97" s="576" t="s">
        <v>21</v>
      </c>
      <c r="H97" s="576" t="s">
        <v>21</v>
      </c>
      <c r="I97" s="568" t="s">
        <v>243</v>
      </c>
      <c r="J97" s="579" t="s">
        <v>54</v>
      </c>
      <c r="K97" s="579"/>
    </row>
    <row r="98" ht="40.5" spans="1:14">
      <c r="A98" s="568"/>
      <c r="B98" s="568">
        <v>95</v>
      </c>
      <c r="C98" s="568" t="s">
        <v>244</v>
      </c>
      <c r="D98" s="569" t="s">
        <v>245</v>
      </c>
      <c r="E98" s="568" t="s">
        <v>10</v>
      </c>
      <c r="F98" s="576">
        <v>540000</v>
      </c>
      <c r="G98" s="596">
        <v>2021.12</v>
      </c>
      <c r="H98" s="568" t="s">
        <v>246</v>
      </c>
      <c r="I98" s="568" t="s">
        <v>247</v>
      </c>
      <c r="J98" s="568" t="s">
        <v>248</v>
      </c>
      <c r="K98" s="568"/>
      <c r="N98" s="560">
        <v>52.373</v>
      </c>
    </row>
    <row r="99" ht="40.5" spans="1:14">
      <c r="A99" s="568"/>
      <c r="B99" s="568">
        <v>96</v>
      </c>
      <c r="C99" s="568" t="s">
        <v>249</v>
      </c>
      <c r="D99" s="569" t="s">
        <v>250</v>
      </c>
      <c r="E99" s="568" t="s">
        <v>10</v>
      </c>
      <c r="F99" s="576">
        <v>68100</v>
      </c>
      <c r="G99" s="568">
        <v>2021.5</v>
      </c>
      <c r="H99" s="568">
        <v>2023.5</v>
      </c>
      <c r="I99" s="568" t="s">
        <v>247</v>
      </c>
      <c r="J99" s="568" t="s">
        <v>248</v>
      </c>
      <c r="K99" s="568"/>
      <c r="N99" s="560">
        <v>7.31</v>
      </c>
    </row>
    <row r="100" ht="27" spans="1:11">
      <c r="A100" s="568"/>
      <c r="B100" s="568">
        <v>97</v>
      </c>
      <c r="C100" s="568" t="s">
        <v>251</v>
      </c>
      <c r="D100" s="569" t="s">
        <v>252</v>
      </c>
      <c r="E100" s="568" t="s">
        <v>85</v>
      </c>
      <c r="F100" s="577">
        <v>50000</v>
      </c>
      <c r="G100" s="583">
        <v>2021.6</v>
      </c>
      <c r="H100" s="597" t="s">
        <v>1284</v>
      </c>
      <c r="I100" s="568" t="s">
        <v>247</v>
      </c>
      <c r="J100" s="568" t="s">
        <v>248</v>
      </c>
      <c r="K100" s="568"/>
    </row>
    <row r="101" ht="40.5" spans="1:14">
      <c r="A101" s="568"/>
      <c r="B101" s="568">
        <v>98</v>
      </c>
      <c r="C101" s="568" t="s">
        <v>254</v>
      </c>
      <c r="D101" s="569" t="s">
        <v>255</v>
      </c>
      <c r="E101" s="568" t="s">
        <v>10</v>
      </c>
      <c r="F101" s="576">
        <v>31700</v>
      </c>
      <c r="G101" s="568">
        <v>2019.6</v>
      </c>
      <c r="H101" s="568">
        <v>2022.12</v>
      </c>
      <c r="I101" s="568" t="s">
        <v>247</v>
      </c>
      <c r="J101" s="568" t="s">
        <v>248</v>
      </c>
      <c r="K101" s="568"/>
      <c r="N101" s="560">
        <v>2.2</v>
      </c>
    </row>
    <row r="102" ht="40.5" spans="1:14">
      <c r="A102" s="568"/>
      <c r="B102" s="568">
        <v>99</v>
      </c>
      <c r="C102" s="568" t="s">
        <v>256</v>
      </c>
      <c r="D102" s="569" t="s">
        <v>257</v>
      </c>
      <c r="E102" s="568" t="s">
        <v>10</v>
      </c>
      <c r="F102" s="576">
        <v>30000</v>
      </c>
      <c r="G102" s="579">
        <v>2024.6</v>
      </c>
      <c r="H102" s="579">
        <v>2025.12</v>
      </c>
      <c r="I102" s="568" t="s">
        <v>247</v>
      </c>
      <c r="J102" s="568" t="s">
        <v>248</v>
      </c>
      <c r="K102" s="568"/>
      <c r="N102" s="560">
        <v>6</v>
      </c>
    </row>
    <row r="103" ht="27" spans="1:14">
      <c r="A103" s="568"/>
      <c r="B103" s="568">
        <v>100</v>
      </c>
      <c r="C103" s="568" t="s">
        <v>258</v>
      </c>
      <c r="D103" s="569" t="s">
        <v>259</v>
      </c>
      <c r="E103" s="568" t="s">
        <v>10</v>
      </c>
      <c r="F103" s="576">
        <v>20000</v>
      </c>
      <c r="G103" s="568">
        <v>2021.12</v>
      </c>
      <c r="H103" s="568">
        <v>2024.12</v>
      </c>
      <c r="I103" s="568" t="s">
        <v>247</v>
      </c>
      <c r="J103" s="568" t="s">
        <v>248</v>
      </c>
      <c r="K103" s="568"/>
      <c r="N103" s="560">
        <v>0.8</v>
      </c>
    </row>
    <row r="104" ht="27" spans="1:11">
      <c r="A104" s="568"/>
      <c r="B104" s="568">
        <v>101</v>
      </c>
      <c r="C104" s="568" t="s">
        <v>1285</v>
      </c>
      <c r="D104" s="569" t="s">
        <v>1286</v>
      </c>
      <c r="E104" s="568" t="s">
        <v>85</v>
      </c>
      <c r="F104" s="576">
        <v>5000</v>
      </c>
      <c r="G104" s="579">
        <v>2019</v>
      </c>
      <c r="H104" s="579">
        <v>2021</v>
      </c>
      <c r="I104" s="579" t="s">
        <v>247</v>
      </c>
      <c r="J104" s="579" t="s">
        <v>248</v>
      </c>
      <c r="K104" s="579"/>
    </row>
    <row r="105" ht="40.5" spans="1:28">
      <c r="A105" s="568"/>
      <c r="B105" s="568">
        <v>102</v>
      </c>
      <c r="C105" s="568" t="s">
        <v>1287</v>
      </c>
      <c r="D105" s="569" t="s">
        <v>1288</v>
      </c>
      <c r="E105" s="568" t="s">
        <v>85</v>
      </c>
      <c r="F105" s="579">
        <v>2000</v>
      </c>
      <c r="G105" s="579">
        <v>2020</v>
      </c>
      <c r="H105" s="579">
        <v>2021</v>
      </c>
      <c r="I105" s="579" t="s">
        <v>247</v>
      </c>
      <c r="J105" s="568" t="s">
        <v>248</v>
      </c>
      <c r="K105" s="568"/>
      <c r="AB105" s="568" t="s">
        <v>1937</v>
      </c>
    </row>
    <row r="106" ht="27" spans="1:14">
      <c r="A106" s="568"/>
      <c r="B106" s="568">
        <v>103</v>
      </c>
      <c r="C106" s="568" t="s">
        <v>275</v>
      </c>
      <c r="D106" s="569" t="s">
        <v>276</v>
      </c>
      <c r="E106" s="568" t="s">
        <v>10</v>
      </c>
      <c r="F106" s="576">
        <v>40000</v>
      </c>
      <c r="G106" s="579" t="s">
        <v>21</v>
      </c>
      <c r="H106" s="579" t="s">
        <v>21</v>
      </c>
      <c r="I106" s="568" t="s">
        <v>277</v>
      </c>
      <c r="J106" s="579" t="s">
        <v>278</v>
      </c>
      <c r="K106" s="579"/>
      <c r="N106" s="560">
        <v>6</v>
      </c>
    </row>
    <row r="107" ht="27" spans="1:14">
      <c r="A107" s="568"/>
      <c r="B107" s="568">
        <v>104</v>
      </c>
      <c r="C107" s="568" t="s">
        <v>279</v>
      </c>
      <c r="D107" s="569" t="s">
        <v>280</v>
      </c>
      <c r="E107" s="568" t="s">
        <v>10</v>
      </c>
      <c r="F107" s="576">
        <v>30000</v>
      </c>
      <c r="G107" s="579" t="s">
        <v>21</v>
      </c>
      <c r="H107" s="579" t="s">
        <v>21</v>
      </c>
      <c r="I107" s="568" t="s">
        <v>277</v>
      </c>
      <c r="J107" s="579" t="s">
        <v>278</v>
      </c>
      <c r="K107" s="579"/>
      <c r="N107" s="560">
        <v>4</v>
      </c>
    </row>
    <row r="108" spans="1:11">
      <c r="A108" s="568"/>
      <c r="B108" s="568">
        <v>105</v>
      </c>
      <c r="C108" s="579" t="s">
        <v>281</v>
      </c>
      <c r="D108" s="573" t="s">
        <v>282</v>
      </c>
      <c r="E108" s="568" t="s">
        <v>10</v>
      </c>
      <c r="F108" s="576">
        <v>20000</v>
      </c>
      <c r="G108" s="579" t="s">
        <v>21</v>
      </c>
      <c r="H108" s="579" t="s">
        <v>21</v>
      </c>
      <c r="I108" s="568" t="s">
        <v>277</v>
      </c>
      <c r="J108" s="579" t="s">
        <v>278</v>
      </c>
      <c r="K108" s="579"/>
    </row>
    <row r="109" ht="27" spans="1:14">
      <c r="A109" s="568"/>
      <c r="B109" s="568">
        <v>106</v>
      </c>
      <c r="C109" s="568" t="s">
        <v>283</v>
      </c>
      <c r="D109" s="569" t="s">
        <v>284</v>
      </c>
      <c r="E109" s="568" t="s">
        <v>10</v>
      </c>
      <c r="F109" s="576">
        <v>7500</v>
      </c>
      <c r="G109" s="579" t="s">
        <v>21</v>
      </c>
      <c r="H109" s="579" t="s">
        <v>21</v>
      </c>
      <c r="I109" s="568" t="s">
        <v>277</v>
      </c>
      <c r="J109" s="579" t="s">
        <v>278</v>
      </c>
      <c r="K109" s="579"/>
      <c r="N109" s="560">
        <v>1.5</v>
      </c>
    </row>
    <row r="110" ht="27" spans="1:14">
      <c r="A110" s="568"/>
      <c r="B110" s="568">
        <v>107</v>
      </c>
      <c r="C110" s="568" t="s">
        <v>285</v>
      </c>
      <c r="D110" s="569" t="s">
        <v>286</v>
      </c>
      <c r="E110" s="568" t="s">
        <v>10</v>
      </c>
      <c r="F110" s="576">
        <v>4500</v>
      </c>
      <c r="G110" s="579" t="s">
        <v>21</v>
      </c>
      <c r="H110" s="579" t="s">
        <v>21</v>
      </c>
      <c r="I110" s="568" t="s">
        <v>277</v>
      </c>
      <c r="J110" s="579" t="s">
        <v>278</v>
      </c>
      <c r="K110" s="579"/>
      <c r="N110" s="560">
        <v>0.9</v>
      </c>
    </row>
    <row r="111" ht="27" spans="1:28">
      <c r="A111" s="568"/>
      <c r="B111" s="568">
        <v>108</v>
      </c>
      <c r="C111" s="568" t="s">
        <v>1292</v>
      </c>
      <c r="D111" s="569" t="s">
        <v>1293</v>
      </c>
      <c r="E111" s="568" t="s">
        <v>10</v>
      </c>
      <c r="F111" s="579">
        <v>6500</v>
      </c>
      <c r="G111" s="579">
        <v>2021</v>
      </c>
      <c r="H111" s="579">
        <v>2021</v>
      </c>
      <c r="I111" s="579" t="s">
        <v>277</v>
      </c>
      <c r="J111" s="568" t="s">
        <v>278</v>
      </c>
      <c r="K111" s="568"/>
      <c r="AB111" s="568" t="s">
        <v>1938</v>
      </c>
    </row>
    <row r="112" ht="27" spans="1:15">
      <c r="A112" s="568"/>
      <c r="B112" s="568">
        <v>109</v>
      </c>
      <c r="C112" s="568" t="s">
        <v>289</v>
      </c>
      <c r="D112" s="569" t="s">
        <v>290</v>
      </c>
      <c r="E112" s="568" t="s">
        <v>11</v>
      </c>
      <c r="F112" s="576">
        <v>4500</v>
      </c>
      <c r="G112" s="579" t="s">
        <v>21</v>
      </c>
      <c r="H112" s="579" t="s">
        <v>21</v>
      </c>
      <c r="I112" s="568" t="s">
        <v>277</v>
      </c>
      <c r="J112" s="579" t="s">
        <v>278</v>
      </c>
      <c r="K112" s="579"/>
      <c r="O112" s="560">
        <v>0.7</v>
      </c>
    </row>
    <row r="113" ht="27" spans="1:11">
      <c r="A113" s="568"/>
      <c r="B113" s="568">
        <v>110</v>
      </c>
      <c r="C113" s="568" t="s">
        <v>291</v>
      </c>
      <c r="D113" s="569" t="s">
        <v>292</v>
      </c>
      <c r="E113" s="568" t="s">
        <v>11</v>
      </c>
      <c r="F113" s="576">
        <v>5000</v>
      </c>
      <c r="G113" s="579" t="s">
        <v>21</v>
      </c>
      <c r="H113" s="579" t="s">
        <v>21</v>
      </c>
      <c r="I113" s="568" t="s">
        <v>277</v>
      </c>
      <c r="J113" s="579" t="s">
        <v>278</v>
      </c>
      <c r="K113" s="579"/>
    </row>
    <row r="114" ht="27" spans="1:28">
      <c r="A114" s="568"/>
      <c r="B114" s="568">
        <v>111</v>
      </c>
      <c r="C114" s="568" t="s">
        <v>1296</v>
      </c>
      <c r="D114" s="569" t="s">
        <v>1297</v>
      </c>
      <c r="E114" s="576" t="s">
        <v>85</v>
      </c>
      <c r="F114" s="579">
        <v>5000</v>
      </c>
      <c r="G114" s="579">
        <v>2020</v>
      </c>
      <c r="H114" s="579">
        <v>2022</v>
      </c>
      <c r="I114" s="579" t="s">
        <v>277</v>
      </c>
      <c r="J114" s="568" t="s">
        <v>278</v>
      </c>
      <c r="K114" s="568"/>
      <c r="AB114" s="568"/>
    </row>
    <row r="115" ht="27" spans="1:11">
      <c r="A115" s="568"/>
      <c r="B115" s="568">
        <v>112</v>
      </c>
      <c r="C115" s="568" t="s">
        <v>293</v>
      </c>
      <c r="D115" s="569" t="s">
        <v>294</v>
      </c>
      <c r="E115" s="568" t="s">
        <v>11</v>
      </c>
      <c r="F115" s="576">
        <v>2500</v>
      </c>
      <c r="G115" s="579" t="s">
        <v>21</v>
      </c>
      <c r="H115" s="579" t="s">
        <v>21</v>
      </c>
      <c r="I115" s="568" t="s">
        <v>277</v>
      </c>
      <c r="J115" s="579" t="s">
        <v>278</v>
      </c>
      <c r="K115" s="579"/>
    </row>
    <row r="116" ht="54" spans="1:28">
      <c r="A116" s="568"/>
      <c r="B116" s="568">
        <v>113</v>
      </c>
      <c r="C116" s="568" t="s">
        <v>266</v>
      </c>
      <c r="D116" s="569" t="s">
        <v>1299</v>
      </c>
      <c r="E116" s="576" t="s">
        <v>85</v>
      </c>
      <c r="F116" s="579">
        <v>2800</v>
      </c>
      <c r="G116" s="579">
        <v>2020</v>
      </c>
      <c r="H116" s="579">
        <v>2021</v>
      </c>
      <c r="I116" s="579" t="s">
        <v>262</v>
      </c>
      <c r="J116" s="568" t="s">
        <v>264</v>
      </c>
      <c r="K116" s="568"/>
      <c r="AB116" s="568"/>
    </row>
    <row r="117" ht="81" spans="1:11">
      <c r="A117" s="568" t="s">
        <v>1176</v>
      </c>
      <c r="B117" s="568">
        <v>114</v>
      </c>
      <c r="C117" s="568" t="s">
        <v>1300</v>
      </c>
      <c r="D117" s="569" t="s">
        <v>1301</v>
      </c>
      <c r="E117" s="577" t="s">
        <v>85</v>
      </c>
      <c r="F117" s="570">
        <v>52130</v>
      </c>
      <c r="G117" s="583" t="s">
        <v>350</v>
      </c>
      <c r="H117" s="597">
        <v>2023.12</v>
      </c>
      <c r="I117" s="588" t="s">
        <v>1302</v>
      </c>
      <c r="J117" s="568" t="s">
        <v>1303</v>
      </c>
      <c r="K117" s="568"/>
    </row>
    <row r="118" ht="54" spans="1:11">
      <c r="A118" s="568"/>
      <c r="B118" s="568">
        <v>115</v>
      </c>
      <c r="C118" s="568"/>
      <c r="D118" s="569" t="s">
        <v>1304</v>
      </c>
      <c r="E118" s="576" t="s">
        <v>10</v>
      </c>
      <c r="F118" s="576">
        <v>5500</v>
      </c>
      <c r="G118" s="568">
        <v>2021.3</v>
      </c>
      <c r="H118" s="568">
        <v>2022.12</v>
      </c>
      <c r="I118" s="588" t="s">
        <v>1305</v>
      </c>
      <c r="J118" s="568" t="s">
        <v>47</v>
      </c>
      <c r="K118" s="568"/>
    </row>
    <row r="119" ht="27" spans="1:11">
      <c r="A119" s="568"/>
      <c r="B119" s="568">
        <v>116</v>
      </c>
      <c r="C119" s="568"/>
      <c r="D119" s="569" t="s">
        <v>1306</v>
      </c>
      <c r="E119" s="576" t="s">
        <v>11</v>
      </c>
      <c r="F119" s="579" t="s">
        <v>21</v>
      </c>
      <c r="G119" s="579" t="s">
        <v>21</v>
      </c>
      <c r="H119" s="579" t="s">
        <v>21</v>
      </c>
      <c r="I119" s="579" t="s">
        <v>21</v>
      </c>
      <c r="J119" s="568" t="s">
        <v>59</v>
      </c>
      <c r="K119" s="568"/>
    </row>
    <row r="120" ht="36" customHeight="1" spans="1:16">
      <c r="A120" s="568"/>
      <c r="B120" s="568">
        <v>117</v>
      </c>
      <c r="C120" s="568" t="s">
        <v>1307</v>
      </c>
      <c r="D120" s="569" t="s">
        <v>346</v>
      </c>
      <c r="E120" s="568" t="s">
        <v>10</v>
      </c>
      <c r="F120" s="576">
        <v>64642</v>
      </c>
      <c r="G120" s="568">
        <v>2021.1</v>
      </c>
      <c r="H120" s="568">
        <v>2023.6</v>
      </c>
      <c r="I120" s="568" t="s">
        <v>347</v>
      </c>
      <c r="J120" s="568" t="s">
        <v>110</v>
      </c>
      <c r="K120" s="570"/>
      <c r="P120" s="560">
        <v>8.38</v>
      </c>
    </row>
    <row r="121" ht="27" spans="1:16">
      <c r="A121" s="568"/>
      <c r="B121" s="568">
        <v>118</v>
      </c>
      <c r="C121" s="568" t="s">
        <v>1308</v>
      </c>
      <c r="D121" s="569" t="s">
        <v>1309</v>
      </c>
      <c r="E121" s="576" t="s">
        <v>85</v>
      </c>
      <c r="F121" s="579">
        <v>3000</v>
      </c>
      <c r="G121" s="579">
        <v>2020</v>
      </c>
      <c r="H121" s="579">
        <v>2021</v>
      </c>
      <c r="I121" s="568" t="s">
        <v>359</v>
      </c>
      <c r="J121" s="568" t="s">
        <v>360</v>
      </c>
      <c r="K121" s="568"/>
      <c r="L121" s="560">
        <v>51858</v>
      </c>
      <c r="P121" s="560">
        <v>4.3</v>
      </c>
    </row>
    <row r="122" s="558" customFormat="1" ht="40.5" spans="1:31">
      <c r="A122" s="568"/>
      <c r="B122" s="568">
        <v>119</v>
      </c>
      <c r="C122" s="568"/>
      <c r="D122" s="569" t="s">
        <v>1310</v>
      </c>
      <c r="E122" s="568" t="s">
        <v>10</v>
      </c>
      <c r="F122" s="568">
        <v>29000</v>
      </c>
      <c r="G122" s="568">
        <v>2020</v>
      </c>
      <c r="H122" s="568">
        <v>2023</v>
      </c>
      <c r="I122" s="568"/>
      <c r="J122" s="568"/>
      <c r="K122" s="568"/>
      <c r="L122" s="560"/>
      <c r="M122" s="560"/>
      <c r="N122" s="560"/>
      <c r="O122" s="560"/>
      <c r="P122" s="560"/>
      <c r="Q122" s="560"/>
      <c r="R122" s="560"/>
      <c r="S122" s="560"/>
      <c r="T122" s="560"/>
      <c r="U122" s="560"/>
      <c r="V122" s="560"/>
      <c r="W122" s="560"/>
      <c r="X122" s="560"/>
      <c r="Y122" s="560"/>
      <c r="Z122" s="560"/>
      <c r="AA122" s="560"/>
      <c r="AB122" s="563"/>
      <c r="AC122" s="564"/>
      <c r="AE122" s="598"/>
    </row>
    <row r="123" ht="40.5" spans="1:28">
      <c r="A123" s="568"/>
      <c r="B123" s="568">
        <v>120</v>
      </c>
      <c r="C123" s="568" t="s">
        <v>1311</v>
      </c>
      <c r="D123" s="569" t="s">
        <v>1312</v>
      </c>
      <c r="E123" s="576" t="s">
        <v>85</v>
      </c>
      <c r="F123" s="579">
        <v>3736</v>
      </c>
      <c r="G123" s="579">
        <v>2020</v>
      </c>
      <c r="H123" s="579">
        <v>2021</v>
      </c>
      <c r="I123" s="579" t="s">
        <v>137</v>
      </c>
      <c r="J123" s="579" t="s">
        <v>1313</v>
      </c>
      <c r="K123" s="568"/>
      <c r="AB123" s="568"/>
    </row>
    <row r="124" ht="54" spans="1:11">
      <c r="A124" s="568"/>
      <c r="B124" s="568">
        <v>121</v>
      </c>
      <c r="C124" s="592" t="s">
        <v>1314</v>
      </c>
      <c r="D124" s="593" t="s">
        <v>1315</v>
      </c>
      <c r="E124" s="576" t="s">
        <v>85</v>
      </c>
      <c r="F124" s="579">
        <v>5914</v>
      </c>
      <c r="G124" s="579">
        <v>2020</v>
      </c>
      <c r="H124" s="579">
        <v>2022</v>
      </c>
      <c r="I124" s="579" t="s">
        <v>149</v>
      </c>
      <c r="J124" s="568" t="s">
        <v>34</v>
      </c>
      <c r="K124" s="568"/>
    </row>
    <row r="125" ht="40.5" spans="1:28">
      <c r="A125" s="568"/>
      <c r="B125" s="568">
        <v>122</v>
      </c>
      <c r="C125" s="592"/>
      <c r="D125" s="569" t="s">
        <v>1316</v>
      </c>
      <c r="E125" s="576" t="s">
        <v>10</v>
      </c>
      <c r="F125" s="579">
        <v>2700</v>
      </c>
      <c r="G125" s="579">
        <v>2021</v>
      </c>
      <c r="H125" s="579">
        <v>2021</v>
      </c>
      <c r="I125" s="579"/>
      <c r="J125" s="568"/>
      <c r="K125" s="568"/>
      <c r="AB125" s="568"/>
    </row>
    <row r="126" ht="67.5" spans="1:28">
      <c r="A126" s="568"/>
      <c r="B126" s="568">
        <v>123</v>
      </c>
      <c r="C126" s="568" t="s">
        <v>1317</v>
      </c>
      <c r="D126" s="569" t="s">
        <v>1318</v>
      </c>
      <c r="E126" s="576" t="s">
        <v>85</v>
      </c>
      <c r="F126" s="579">
        <v>3200</v>
      </c>
      <c r="G126" s="579">
        <v>2019</v>
      </c>
      <c r="H126" s="579">
        <v>2022</v>
      </c>
      <c r="I126" s="579" t="s">
        <v>232</v>
      </c>
      <c r="J126" s="568" t="s">
        <v>24</v>
      </c>
      <c r="K126" s="568"/>
      <c r="AB126" s="568"/>
    </row>
    <row r="127" ht="27" spans="1:28">
      <c r="A127" s="568"/>
      <c r="B127" s="568">
        <v>124</v>
      </c>
      <c r="C127" s="568" t="s">
        <v>1320</v>
      </c>
      <c r="D127" s="569" t="s">
        <v>1321</v>
      </c>
      <c r="E127" s="576" t="s">
        <v>10</v>
      </c>
      <c r="F127" s="579">
        <v>3970</v>
      </c>
      <c r="G127" s="579">
        <v>2021</v>
      </c>
      <c r="H127" s="579">
        <v>2021</v>
      </c>
      <c r="I127" s="579" t="s">
        <v>243</v>
      </c>
      <c r="J127" s="568" t="s">
        <v>54</v>
      </c>
      <c r="K127" s="568"/>
      <c r="AB127" s="568"/>
    </row>
    <row r="128" ht="67.5" spans="1:28">
      <c r="A128" s="568"/>
      <c r="B128" s="568">
        <v>125</v>
      </c>
      <c r="C128" s="568" t="s">
        <v>1322</v>
      </c>
      <c r="D128" s="569" t="s">
        <v>1323</v>
      </c>
      <c r="E128" s="576" t="s">
        <v>10</v>
      </c>
      <c r="F128" s="579">
        <v>16515</v>
      </c>
      <c r="G128" s="579">
        <v>2021</v>
      </c>
      <c r="H128" s="579">
        <v>2022</v>
      </c>
      <c r="I128" s="579" t="s">
        <v>37</v>
      </c>
      <c r="J128" s="568" t="s">
        <v>38</v>
      </c>
      <c r="K128" s="568"/>
      <c r="AB128" s="568"/>
    </row>
    <row r="129" ht="54" spans="1:16">
      <c r="A129" s="568"/>
      <c r="B129" s="568">
        <v>126</v>
      </c>
      <c r="C129" s="568" t="s">
        <v>362</v>
      </c>
      <c r="D129" s="569" t="s">
        <v>1324</v>
      </c>
      <c r="E129" s="576" t="s">
        <v>10</v>
      </c>
      <c r="F129" s="576">
        <v>252900</v>
      </c>
      <c r="G129" s="568">
        <v>2021</v>
      </c>
      <c r="H129" s="568">
        <v>2025</v>
      </c>
      <c r="I129" s="568" t="s">
        <v>247</v>
      </c>
      <c r="J129" s="568" t="s">
        <v>248</v>
      </c>
      <c r="K129" s="568"/>
      <c r="P129" s="560">
        <v>48.38</v>
      </c>
    </row>
    <row r="130" ht="40.5" spans="1:11">
      <c r="A130" s="568"/>
      <c r="B130" s="568">
        <v>127</v>
      </c>
      <c r="C130" s="568" t="s">
        <v>1325</v>
      </c>
      <c r="D130" s="569" t="s">
        <v>1326</v>
      </c>
      <c r="E130" s="576" t="s">
        <v>85</v>
      </c>
      <c r="F130" s="579">
        <v>13812</v>
      </c>
      <c r="G130" s="579" t="s">
        <v>21</v>
      </c>
      <c r="H130" s="579" t="s">
        <v>21</v>
      </c>
      <c r="I130" s="608" t="s">
        <v>262</v>
      </c>
      <c r="J130" s="568" t="s">
        <v>264</v>
      </c>
      <c r="K130" s="568"/>
    </row>
    <row r="131" ht="40.5" spans="1:11">
      <c r="A131" s="568"/>
      <c r="B131" s="568">
        <v>128</v>
      </c>
      <c r="C131" s="568"/>
      <c r="D131" s="569" t="s">
        <v>1329</v>
      </c>
      <c r="E131" s="576" t="s">
        <v>10</v>
      </c>
      <c r="F131" s="599">
        <v>154000</v>
      </c>
      <c r="G131" s="584">
        <v>2023.3</v>
      </c>
      <c r="H131" s="597">
        <v>2025.12</v>
      </c>
      <c r="I131" s="608"/>
      <c r="J131" s="568"/>
      <c r="K131" s="568"/>
    </row>
    <row r="132" ht="54" spans="1:16">
      <c r="A132" s="568"/>
      <c r="B132" s="568">
        <v>129</v>
      </c>
      <c r="C132" s="568" t="s">
        <v>1330</v>
      </c>
      <c r="D132" s="600" t="s">
        <v>1331</v>
      </c>
      <c r="E132" s="576" t="s">
        <v>10</v>
      </c>
      <c r="F132" s="599">
        <v>9460</v>
      </c>
      <c r="G132" s="601">
        <v>2020.12</v>
      </c>
      <c r="H132" s="597">
        <v>2022.12</v>
      </c>
      <c r="I132" s="608" t="s">
        <v>1939</v>
      </c>
      <c r="J132" s="588" t="s">
        <v>273</v>
      </c>
      <c r="K132" s="568"/>
      <c r="P132" s="560">
        <v>9.55</v>
      </c>
    </row>
    <row r="133" ht="67.5" spans="1:16">
      <c r="A133" s="568"/>
      <c r="B133" s="568">
        <v>130</v>
      </c>
      <c r="C133" s="568" t="s">
        <v>367</v>
      </c>
      <c r="D133" s="569" t="s">
        <v>1940</v>
      </c>
      <c r="E133" s="576" t="s">
        <v>10</v>
      </c>
      <c r="F133" s="576">
        <v>21200</v>
      </c>
      <c r="G133" s="579" t="s">
        <v>21</v>
      </c>
      <c r="H133" s="579" t="s">
        <v>21</v>
      </c>
      <c r="I133" s="568" t="s">
        <v>277</v>
      </c>
      <c r="J133" s="568" t="s">
        <v>278</v>
      </c>
      <c r="K133" s="568"/>
      <c r="P133" s="560">
        <v>3.1</v>
      </c>
    </row>
    <row r="134" ht="27" spans="1:22">
      <c r="A134" s="568" t="s">
        <v>393</v>
      </c>
      <c r="B134" s="568">
        <v>131</v>
      </c>
      <c r="C134" s="568" t="s">
        <v>394</v>
      </c>
      <c r="D134" s="569" t="s">
        <v>395</v>
      </c>
      <c r="E134" s="576" t="s">
        <v>10</v>
      </c>
      <c r="F134" s="568">
        <v>334100</v>
      </c>
      <c r="G134" s="579">
        <v>2020.5</v>
      </c>
      <c r="H134" s="579">
        <v>2022.6</v>
      </c>
      <c r="I134" s="568" t="s">
        <v>137</v>
      </c>
      <c r="J134" s="568" t="s">
        <v>121</v>
      </c>
      <c r="K134" s="568"/>
      <c r="P134" s="560">
        <v>4.08</v>
      </c>
      <c r="V134" s="560">
        <v>1</v>
      </c>
    </row>
    <row r="135" ht="40.5" spans="1:22">
      <c r="A135" s="568"/>
      <c r="B135" s="568">
        <v>132</v>
      </c>
      <c r="C135" s="568" t="s">
        <v>396</v>
      </c>
      <c r="D135" s="569" t="s">
        <v>397</v>
      </c>
      <c r="E135" s="568" t="s">
        <v>10</v>
      </c>
      <c r="F135" s="575">
        <v>30000</v>
      </c>
      <c r="G135" s="588" t="s">
        <v>21</v>
      </c>
      <c r="H135" s="588" t="s">
        <v>21</v>
      </c>
      <c r="I135" s="609" t="s">
        <v>398</v>
      </c>
      <c r="J135" s="568" t="s">
        <v>54</v>
      </c>
      <c r="K135" s="568"/>
      <c r="V135" s="560">
        <v>1</v>
      </c>
    </row>
    <row r="136" ht="27" spans="1:29">
      <c r="A136" s="568"/>
      <c r="B136" s="568">
        <v>133</v>
      </c>
      <c r="C136" s="568" t="s">
        <v>399</v>
      </c>
      <c r="D136" s="569" t="s">
        <v>400</v>
      </c>
      <c r="E136" s="568" t="s">
        <v>10</v>
      </c>
      <c r="F136" s="576">
        <v>55476</v>
      </c>
      <c r="G136" s="568" t="s">
        <v>401</v>
      </c>
      <c r="H136" s="579">
        <v>2022.6</v>
      </c>
      <c r="I136" s="568" t="s">
        <v>232</v>
      </c>
      <c r="J136" s="568" t="s">
        <v>24</v>
      </c>
      <c r="K136" s="568"/>
      <c r="P136" s="560">
        <v>1.468</v>
      </c>
      <c r="V136" s="560">
        <v>1</v>
      </c>
      <c r="AC136" s="598"/>
    </row>
    <row r="137" ht="27" spans="1:29">
      <c r="A137" s="568"/>
      <c r="B137" s="568">
        <v>134</v>
      </c>
      <c r="C137" s="588" t="s">
        <v>403</v>
      </c>
      <c r="D137" s="602" t="s">
        <v>404</v>
      </c>
      <c r="E137" s="568" t="s">
        <v>10</v>
      </c>
      <c r="F137" s="603">
        <v>24940</v>
      </c>
      <c r="G137" s="601">
        <v>2020.12</v>
      </c>
      <c r="H137" s="601">
        <v>2022.12</v>
      </c>
      <c r="I137" s="610" t="s">
        <v>366</v>
      </c>
      <c r="J137" s="588" t="s">
        <v>273</v>
      </c>
      <c r="K137" s="568"/>
      <c r="AC137" s="598"/>
    </row>
    <row r="138" ht="81" spans="1:27">
      <c r="A138" s="568" t="s">
        <v>425</v>
      </c>
      <c r="B138" s="568">
        <v>135</v>
      </c>
      <c r="C138" s="588" t="s">
        <v>1334</v>
      </c>
      <c r="D138" s="573" t="s">
        <v>1335</v>
      </c>
      <c r="E138" s="568" t="s">
        <v>10</v>
      </c>
      <c r="F138" s="575">
        <v>5000</v>
      </c>
      <c r="G138" s="568">
        <v>2021.1</v>
      </c>
      <c r="H138" s="604" t="s">
        <v>212</v>
      </c>
      <c r="I138" s="568" t="s">
        <v>428</v>
      </c>
      <c r="J138" s="588" t="s">
        <v>1336</v>
      </c>
      <c r="K138" s="568"/>
      <c r="L138" s="564"/>
      <c r="M138" s="564"/>
      <c r="N138" s="564"/>
      <c r="O138" s="564"/>
      <c r="P138" s="564"/>
      <c r="Q138" s="564"/>
      <c r="R138" s="564"/>
      <c r="S138" s="564"/>
      <c r="T138" s="564"/>
      <c r="U138" s="564"/>
      <c r="V138" s="564"/>
      <c r="W138" s="564"/>
      <c r="X138" s="564"/>
      <c r="Y138" s="564"/>
      <c r="Z138" s="564"/>
      <c r="AA138" s="564"/>
    </row>
    <row r="139" ht="54" spans="1:27">
      <c r="A139" s="568"/>
      <c r="B139" s="568">
        <v>136</v>
      </c>
      <c r="C139" s="588"/>
      <c r="D139" s="573" t="s">
        <v>1941</v>
      </c>
      <c r="E139" s="568" t="s">
        <v>11</v>
      </c>
      <c r="F139" s="576" t="s">
        <v>21</v>
      </c>
      <c r="G139" s="568">
        <v>2021</v>
      </c>
      <c r="H139" s="604" t="s">
        <v>1105</v>
      </c>
      <c r="I139" s="568" t="s">
        <v>1338</v>
      </c>
      <c r="J139" s="588" t="s">
        <v>1303</v>
      </c>
      <c r="K139" s="568"/>
      <c r="L139" s="564"/>
      <c r="M139" s="564"/>
      <c r="N139" s="564"/>
      <c r="O139" s="564"/>
      <c r="P139" s="564"/>
      <c r="Q139" s="564"/>
      <c r="R139" s="564"/>
      <c r="S139" s="564"/>
      <c r="T139" s="564"/>
      <c r="U139" s="564"/>
      <c r="V139" s="564"/>
      <c r="W139" s="564"/>
      <c r="X139" s="564"/>
      <c r="Y139" s="564"/>
      <c r="Z139" s="564"/>
      <c r="AA139" s="564"/>
    </row>
    <row r="140" ht="40.5" spans="1:28">
      <c r="A140" s="568"/>
      <c r="B140" s="568">
        <v>137</v>
      </c>
      <c r="C140" s="568" t="s">
        <v>1340</v>
      </c>
      <c r="D140" s="569" t="s">
        <v>1341</v>
      </c>
      <c r="E140" s="568" t="s">
        <v>10</v>
      </c>
      <c r="F140" s="575">
        <v>1000</v>
      </c>
      <c r="G140" s="568">
        <v>2021</v>
      </c>
      <c r="H140" s="568">
        <v>2021</v>
      </c>
      <c r="I140" s="568" t="s">
        <v>232</v>
      </c>
      <c r="J140" s="588" t="s">
        <v>24</v>
      </c>
      <c r="K140" s="588" t="s">
        <v>110</v>
      </c>
      <c r="L140" s="611" t="s">
        <v>110</v>
      </c>
      <c r="M140" s="588" t="s">
        <v>110</v>
      </c>
      <c r="N140" s="588" t="s">
        <v>110</v>
      </c>
      <c r="O140" s="588" t="s">
        <v>110</v>
      </c>
      <c r="P140" s="588" t="s">
        <v>110</v>
      </c>
      <c r="Q140" s="588" t="s">
        <v>110</v>
      </c>
      <c r="R140" s="588" t="s">
        <v>110</v>
      </c>
      <c r="S140" s="588" t="s">
        <v>110</v>
      </c>
      <c r="T140" s="588" t="s">
        <v>110</v>
      </c>
      <c r="U140" s="588" t="s">
        <v>110</v>
      </c>
      <c r="V140" s="588" t="s">
        <v>110</v>
      </c>
      <c r="W140" s="588" t="s">
        <v>110</v>
      </c>
      <c r="X140" s="588" t="s">
        <v>110</v>
      </c>
      <c r="Y140" s="588" t="s">
        <v>110</v>
      </c>
      <c r="Z140" s="588" t="s">
        <v>110</v>
      </c>
      <c r="AA140" s="613" t="s">
        <v>110</v>
      </c>
      <c r="AB140" s="614"/>
    </row>
    <row r="141" ht="54" spans="1:11">
      <c r="A141" s="568"/>
      <c r="B141" s="568">
        <v>138</v>
      </c>
      <c r="C141" s="568" t="s">
        <v>1342</v>
      </c>
      <c r="D141" s="569" t="s">
        <v>1343</v>
      </c>
      <c r="E141" s="568" t="s">
        <v>10</v>
      </c>
      <c r="F141" s="575">
        <v>1800</v>
      </c>
      <c r="G141" s="568">
        <v>2021</v>
      </c>
      <c r="H141" s="568">
        <v>2021</v>
      </c>
      <c r="I141" s="568" t="s">
        <v>243</v>
      </c>
      <c r="J141" s="588" t="s">
        <v>54</v>
      </c>
      <c r="K141" s="588"/>
    </row>
    <row r="142" ht="54" spans="1:11">
      <c r="A142" s="568"/>
      <c r="B142" s="568">
        <v>139</v>
      </c>
      <c r="C142" s="568" t="s">
        <v>1344</v>
      </c>
      <c r="D142" s="569" t="s">
        <v>1345</v>
      </c>
      <c r="E142" s="568" t="s">
        <v>10</v>
      </c>
      <c r="F142" s="575">
        <v>166</v>
      </c>
      <c r="G142" s="568">
        <v>2021</v>
      </c>
      <c r="H142" s="568">
        <v>2021</v>
      </c>
      <c r="I142" s="568" t="s">
        <v>247</v>
      </c>
      <c r="J142" s="588" t="s">
        <v>248</v>
      </c>
      <c r="K142" s="588"/>
    </row>
    <row r="143" ht="27" spans="1:11">
      <c r="A143" s="568"/>
      <c r="B143" s="568">
        <v>140</v>
      </c>
      <c r="C143" s="568" t="s">
        <v>1346</v>
      </c>
      <c r="D143" s="569" t="s">
        <v>1347</v>
      </c>
      <c r="E143" s="568" t="s">
        <v>10</v>
      </c>
      <c r="F143" s="575">
        <v>500</v>
      </c>
      <c r="G143" s="568">
        <v>2021</v>
      </c>
      <c r="H143" s="568">
        <v>2021</v>
      </c>
      <c r="I143" s="568" t="s">
        <v>277</v>
      </c>
      <c r="J143" s="588" t="s">
        <v>278</v>
      </c>
      <c r="K143" s="588"/>
    </row>
    <row r="144" ht="40.5" spans="1:11">
      <c r="A144" s="568" t="s">
        <v>435</v>
      </c>
      <c r="B144" s="568">
        <v>141</v>
      </c>
      <c r="C144" s="568" t="s">
        <v>1348</v>
      </c>
      <c r="D144" s="569" t="s">
        <v>1349</v>
      </c>
      <c r="E144" s="568" t="s">
        <v>85</v>
      </c>
      <c r="F144" s="575">
        <v>700</v>
      </c>
      <c r="G144" s="568">
        <v>2021</v>
      </c>
      <c r="H144" s="568">
        <v>2021</v>
      </c>
      <c r="I144" s="568" t="s">
        <v>170</v>
      </c>
      <c r="J144" s="568" t="s">
        <v>47</v>
      </c>
      <c r="K144" s="588"/>
    </row>
    <row r="145" ht="81" spans="1:11">
      <c r="A145" s="568"/>
      <c r="B145" s="568">
        <v>142</v>
      </c>
      <c r="C145" s="568"/>
      <c r="D145" s="569" t="s">
        <v>1350</v>
      </c>
      <c r="E145" s="568" t="s">
        <v>10</v>
      </c>
      <c r="F145" s="575">
        <v>74042.2</v>
      </c>
      <c r="G145" s="568">
        <v>2021.1</v>
      </c>
      <c r="H145" s="568" t="s">
        <v>21</v>
      </c>
      <c r="I145" s="612" t="s">
        <v>1351</v>
      </c>
      <c r="J145" s="588" t="s">
        <v>1303</v>
      </c>
      <c r="K145" s="588"/>
    </row>
    <row r="146" ht="40.5" spans="1:11">
      <c r="A146" s="568"/>
      <c r="B146" s="568">
        <v>143</v>
      </c>
      <c r="C146" s="568"/>
      <c r="D146" s="569" t="s">
        <v>1352</v>
      </c>
      <c r="E146" s="568" t="s">
        <v>11</v>
      </c>
      <c r="F146" s="576" t="s">
        <v>21</v>
      </c>
      <c r="G146" s="568">
        <v>2021</v>
      </c>
      <c r="H146" s="568" t="s">
        <v>21</v>
      </c>
      <c r="I146" s="568" t="s">
        <v>1353</v>
      </c>
      <c r="J146" s="588" t="s">
        <v>1303</v>
      </c>
      <c r="K146" s="588"/>
    </row>
    <row r="147" ht="40.5" spans="1:11">
      <c r="A147" s="568"/>
      <c r="B147" s="568">
        <v>144</v>
      </c>
      <c r="C147" s="568" t="s">
        <v>1354</v>
      </c>
      <c r="D147" s="569" t="s">
        <v>1355</v>
      </c>
      <c r="E147" s="568" t="s">
        <v>10</v>
      </c>
      <c r="F147" s="575">
        <v>657</v>
      </c>
      <c r="G147" s="575">
        <v>2020</v>
      </c>
      <c r="H147" s="575">
        <v>2021</v>
      </c>
      <c r="I147" s="576" t="s">
        <v>137</v>
      </c>
      <c r="J147" s="568" t="s">
        <v>1313</v>
      </c>
      <c r="K147" s="588"/>
    </row>
    <row r="148" ht="54" spans="1:11">
      <c r="A148" s="568"/>
      <c r="B148" s="568">
        <v>145</v>
      </c>
      <c r="C148" s="568" t="s">
        <v>1356</v>
      </c>
      <c r="D148" s="569" t="s">
        <v>1942</v>
      </c>
      <c r="E148" s="568" t="s">
        <v>10</v>
      </c>
      <c r="F148" s="575">
        <v>22813</v>
      </c>
      <c r="G148" s="575">
        <v>2020</v>
      </c>
      <c r="H148" s="575">
        <v>2022</v>
      </c>
      <c r="I148" s="568" t="s">
        <v>149</v>
      </c>
      <c r="J148" s="568" t="s">
        <v>34</v>
      </c>
      <c r="K148" s="588"/>
    </row>
    <row r="149" ht="40.5" spans="1:11">
      <c r="A149" s="568"/>
      <c r="B149" s="568">
        <v>146</v>
      </c>
      <c r="C149" s="568" t="s">
        <v>1359</v>
      </c>
      <c r="D149" s="569" t="s">
        <v>1360</v>
      </c>
      <c r="E149" s="568" t="s">
        <v>10</v>
      </c>
      <c r="F149" s="575">
        <v>2850</v>
      </c>
      <c r="G149" s="568">
        <v>2021</v>
      </c>
      <c r="H149" s="568">
        <v>2021</v>
      </c>
      <c r="I149" s="568" t="s">
        <v>247</v>
      </c>
      <c r="J149" s="568" t="s">
        <v>248</v>
      </c>
      <c r="K149" s="588"/>
    </row>
    <row r="150" ht="94.5" spans="1:29">
      <c r="A150" s="568"/>
      <c r="B150" s="568">
        <v>147</v>
      </c>
      <c r="C150" s="568" t="s">
        <v>1361</v>
      </c>
      <c r="D150" s="569" t="s">
        <v>1943</v>
      </c>
      <c r="E150" s="568" t="s">
        <v>10</v>
      </c>
      <c r="F150" s="576">
        <v>1065</v>
      </c>
      <c r="G150" s="568">
        <v>2019</v>
      </c>
      <c r="H150" s="568">
        <v>2021</v>
      </c>
      <c r="I150" s="576" t="s">
        <v>272</v>
      </c>
      <c r="J150" s="568" t="s">
        <v>273</v>
      </c>
      <c r="K150" s="568"/>
      <c r="AC150" s="563">
        <v>200</v>
      </c>
    </row>
    <row r="151" ht="67.5" spans="1:11">
      <c r="A151" s="568"/>
      <c r="B151" s="568">
        <v>148</v>
      </c>
      <c r="C151" s="568" t="s">
        <v>1363</v>
      </c>
      <c r="D151" s="573" t="s">
        <v>1944</v>
      </c>
      <c r="E151" s="568" t="s">
        <v>10</v>
      </c>
      <c r="F151" s="576">
        <v>29820</v>
      </c>
      <c r="G151" s="568">
        <v>2021</v>
      </c>
      <c r="H151" s="579" t="s">
        <v>21</v>
      </c>
      <c r="I151" s="568" t="s">
        <v>277</v>
      </c>
      <c r="J151" s="579" t="s">
        <v>278</v>
      </c>
      <c r="K151" s="568"/>
    </row>
    <row r="152" s="559" customFormat="1" ht="27" spans="1:31">
      <c r="A152" s="568"/>
      <c r="B152" s="568">
        <v>149</v>
      </c>
      <c r="C152" s="568" t="s">
        <v>1365</v>
      </c>
      <c r="D152" s="569" t="s">
        <v>444</v>
      </c>
      <c r="E152" s="568" t="s">
        <v>10</v>
      </c>
      <c r="F152" s="576">
        <v>800</v>
      </c>
      <c r="G152" s="604" t="s">
        <v>192</v>
      </c>
      <c r="H152" s="568">
        <v>2021</v>
      </c>
      <c r="I152" s="568" t="s">
        <v>37</v>
      </c>
      <c r="J152" s="568" t="s">
        <v>38</v>
      </c>
      <c r="K152" s="568"/>
      <c r="L152" s="560"/>
      <c r="M152" s="560"/>
      <c r="N152" s="560"/>
      <c r="O152" s="560"/>
      <c r="P152" s="560"/>
      <c r="Q152" s="560"/>
      <c r="R152" s="560"/>
      <c r="S152" s="560"/>
      <c r="T152" s="560">
        <v>1</v>
      </c>
      <c r="U152" s="560"/>
      <c r="V152" s="560"/>
      <c r="W152" s="560"/>
      <c r="X152" s="560"/>
      <c r="Y152" s="560"/>
      <c r="Z152" s="560"/>
      <c r="AA152" s="560"/>
      <c r="AB152" s="563"/>
      <c r="AC152" s="564"/>
      <c r="AD152" s="560"/>
      <c r="AE152" s="564"/>
    </row>
    <row r="153" s="558" customFormat="1" ht="27" spans="1:31">
      <c r="A153" s="568"/>
      <c r="B153" s="568">
        <v>150</v>
      </c>
      <c r="C153" s="568" t="s">
        <v>1366</v>
      </c>
      <c r="D153" s="569" t="s">
        <v>1945</v>
      </c>
      <c r="E153" s="568" t="s">
        <v>10</v>
      </c>
      <c r="F153" s="576">
        <v>6628</v>
      </c>
      <c r="G153" s="568" t="s">
        <v>21</v>
      </c>
      <c r="H153" s="568" t="s">
        <v>21</v>
      </c>
      <c r="I153" s="568" t="s">
        <v>264</v>
      </c>
      <c r="J153" s="568" t="s">
        <v>264</v>
      </c>
      <c r="K153" s="568"/>
      <c r="L153" s="560"/>
      <c r="M153" s="560"/>
      <c r="N153" s="560"/>
      <c r="O153" s="560"/>
      <c r="P153" s="560"/>
      <c r="Q153" s="560"/>
      <c r="R153" s="560"/>
      <c r="S153" s="560"/>
      <c r="T153" s="560"/>
      <c r="U153" s="560"/>
      <c r="V153" s="560"/>
      <c r="W153" s="560"/>
      <c r="X153" s="560"/>
      <c r="Y153" s="560"/>
      <c r="Z153" s="560"/>
      <c r="AA153" s="560"/>
      <c r="AB153" s="563"/>
      <c r="AC153" s="564"/>
      <c r="AE153" s="564"/>
    </row>
    <row r="154" s="558" customFormat="1" ht="40.5" spans="1:31">
      <c r="A154" s="568"/>
      <c r="B154" s="568">
        <v>151</v>
      </c>
      <c r="C154" s="568" t="s">
        <v>1369</v>
      </c>
      <c r="D154" s="569" t="s">
        <v>1370</v>
      </c>
      <c r="E154" s="568" t="s">
        <v>10</v>
      </c>
      <c r="F154" s="576">
        <v>2301</v>
      </c>
      <c r="G154" s="568">
        <v>2021</v>
      </c>
      <c r="H154" s="568">
        <v>2023</v>
      </c>
      <c r="I154" s="568" t="s">
        <v>219</v>
      </c>
      <c r="J154" s="568" t="s">
        <v>110</v>
      </c>
      <c r="K154" s="568"/>
      <c r="L154" s="560"/>
      <c r="M154" s="560"/>
      <c r="N154" s="560"/>
      <c r="O154" s="560"/>
      <c r="P154" s="560"/>
      <c r="Q154" s="560"/>
      <c r="R154" s="560"/>
      <c r="S154" s="560"/>
      <c r="T154" s="560"/>
      <c r="U154" s="560"/>
      <c r="V154" s="560"/>
      <c r="W154" s="560"/>
      <c r="X154" s="560"/>
      <c r="Y154" s="560"/>
      <c r="Z154" s="560"/>
      <c r="AA154" s="560"/>
      <c r="AB154" s="563"/>
      <c r="AC154" s="564"/>
      <c r="AE154" s="598"/>
    </row>
    <row r="155" s="558" customFormat="1" ht="54" spans="1:31">
      <c r="A155" s="568"/>
      <c r="B155" s="568">
        <v>152</v>
      </c>
      <c r="C155" s="568" t="s">
        <v>1371</v>
      </c>
      <c r="D155" s="569" t="s">
        <v>1372</v>
      </c>
      <c r="E155" s="568" t="s">
        <v>10</v>
      </c>
      <c r="F155" s="576">
        <v>575</v>
      </c>
      <c r="G155" s="568">
        <v>2020</v>
      </c>
      <c r="H155" s="568">
        <v>2021</v>
      </c>
      <c r="I155" s="568" t="s">
        <v>232</v>
      </c>
      <c r="J155" s="568" t="s">
        <v>24</v>
      </c>
      <c r="K155" s="568"/>
      <c r="L155" s="560"/>
      <c r="M155" s="560"/>
      <c r="N155" s="560"/>
      <c r="O155" s="560"/>
      <c r="P155" s="560"/>
      <c r="Q155" s="560"/>
      <c r="R155" s="560"/>
      <c r="S155" s="560"/>
      <c r="T155" s="560"/>
      <c r="U155" s="560"/>
      <c r="V155" s="560"/>
      <c r="W155" s="560"/>
      <c r="X155" s="560"/>
      <c r="Y155" s="560"/>
      <c r="Z155" s="560"/>
      <c r="AA155" s="560"/>
      <c r="AB155" s="563"/>
      <c r="AC155" s="564"/>
      <c r="AE155" s="598"/>
    </row>
    <row r="156" s="558" customFormat="1" ht="67.5" spans="1:31">
      <c r="A156" s="568" t="s">
        <v>456</v>
      </c>
      <c r="B156" s="568">
        <v>153</v>
      </c>
      <c r="C156" s="568" t="s">
        <v>1373</v>
      </c>
      <c r="D156" s="569" t="s">
        <v>1946</v>
      </c>
      <c r="E156" s="568" t="s">
        <v>11</v>
      </c>
      <c r="F156" s="576" t="s">
        <v>21</v>
      </c>
      <c r="G156" s="568">
        <v>2021</v>
      </c>
      <c r="H156" s="568">
        <v>2025</v>
      </c>
      <c r="I156" s="568" t="s">
        <v>1375</v>
      </c>
      <c r="J156" s="588" t="s">
        <v>1303</v>
      </c>
      <c r="K156" s="568"/>
      <c r="L156" s="560"/>
      <c r="M156" s="560"/>
      <c r="N156" s="560"/>
      <c r="O156" s="560"/>
      <c r="P156" s="560"/>
      <c r="Q156" s="560"/>
      <c r="R156" s="560"/>
      <c r="S156" s="560"/>
      <c r="T156" s="560"/>
      <c r="U156" s="560"/>
      <c r="V156" s="560"/>
      <c r="W156" s="560"/>
      <c r="X156" s="560"/>
      <c r="Y156" s="560"/>
      <c r="Z156" s="560"/>
      <c r="AA156" s="560"/>
      <c r="AB156" s="563"/>
      <c r="AC156" s="564"/>
      <c r="AE156" s="598"/>
    </row>
    <row r="157" s="558" customFormat="1" ht="40.5" spans="1:31">
      <c r="A157" s="568"/>
      <c r="B157" s="568">
        <v>154</v>
      </c>
      <c r="C157" s="568" t="s">
        <v>1377</v>
      </c>
      <c r="D157" s="569" t="s">
        <v>1378</v>
      </c>
      <c r="E157" s="568" t="s">
        <v>10</v>
      </c>
      <c r="F157" s="575">
        <v>750</v>
      </c>
      <c r="G157" s="568">
        <v>2021</v>
      </c>
      <c r="H157" s="568">
        <v>2021</v>
      </c>
      <c r="I157" s="568" t="s">
        <v>219</v>
      </c>
      <c r="J157" s="568" t="s">
        <v>110</v>
      </c>
      <c r="K157" s="568"/>
      <c r="L157" s="560"/>
      <c r="M157" s="560"/>
      <c r="N157" s="560"/>
      <c r="O157" s="560"/>
      <c r="P157" s="560"/>
      <c r="Q157" s="560"/>
      <c r="R157" s="560"/>
      <c r="S157" s="560"/>
      <c r="T157" s="560"/>
      <c r="U157" s="560"/>
      <c r="V157" s="560"/>
      <c r="W157" s="560"/>
      <c r="X157" s="560"/>
      <c r="Y157" s="560"/>
      <c r="Z157" s="560"/>
      <c r="AA157" s="560"/>
      <c r="AB157" s="563"/>
      <c r="AC157" s="564"/>
      <c r="AE157" s="598"/>
    </row>
    <row r="158" s="558" customFormat="1" ht="81" spans="1:31">
      <c r="A158" s="568"/>
      <c r="B158" s="568">
        <v>155</v>
      </c>
      <c r="C158" s="568" t="s">
        <v>1379</v>
      </c>
      <c r="D158" s="569" t="s">
        <v>1380</v>
      </c>
      <c r="E158" s="568" t="s">
        <v>10</v>
      </c>
      <c r="F158" s="568">
        <v>6313</v>
      </c>
      <c r="G158" s="568">
        <v>2020</v>
      </c>
      <c r="H158" s="568">
        <v>2022</v>
      </c>
      <c r="I158" s="568" t="s">
        <v>243</v>
      </c>
      <c r="J158" s="568" t="s">
        <v>54</v>
      </c>
      <c r="K158" s="570"/>
      <c r="L158" s="560"/>
      <c r="M158" s="560"/>
      <c r="N158" s="560"/>
      <c r="O158" s="560"/>
      <c r="P158" s="560"/>
      <c r="Q158" s="560"/>
      <c r="R158" s="560"/>
      <c r="S158" s="560"/>
      <c r="T158" s="560"/>
      <c r="U158" s="560"/>
      <c r="V158" s="560"/>
      <c r="W158" s="560"/>
      <c r="X158" s="560"/>
      <c r="Y158" s="560"/>
      <c r="Z158" s="560"/>
      <c r="AA158" s="560"/>
      <c r="AB158" s="563"/>
      <c r="AC158" s="564"/>
      <c r="AD158" s="560"/>
      <c r="AE158" s="564"/>
    </row>
    <row r="159" ht="27" spans="1:28">
      <c r="A159" s="568"/>
      <c r="B159" s="568">
        <v>156</v>
      </c>
      <c r="C159" s="568" t="s">
        <v>1381</v>
      </c>
      <c r="D159" s="569" t="s">
        <v>1382</v>
      </c>
      <c r="E159" s="568" t="s">
        <v>10</v>
      </c>
      <c r="F159" s="568">
        <v>500</v>
      </c>
      <c r="G159" s="568">
        <v>2021</v>
      </c>
      <c r="H159" s="568">
        <v>2021</v>
      </c>
      <c r="I159" s="568" t="s">
        <v>149</v>
      </c>
      <c r="J159" s="568" t="s">
        <v>34</v>
      </c>
      <c r="K159" s="568"/>
      <c r="AB159" s="568"/>
    </row>
    <row r="160" s="558" customFormat="1" ht="81" spans="1:31">
      <c r="A160" s="568"/>
      <c r="B160" s="568">
        <v>157</v>
      </c>
      <c r="C160" s="568" t="s">
        <v>1383</v>
      </c>
      <c r="D160" s="569" t="s">
        <v>1384</v>
      </c>
      <c r="E160" s="568" t="s">
        <v>10</v>
      </c>
      <c r="F160" s="570">
        <v>6016</v>
      </c>
      <c r="G160" s="568">
        <v>2021</v>
      </c>
      <c r="H160" s="568">
        <v>2021</v>
      </c>
      <c r="I160" s="568" t="s">
        <v>262</v>
      </c>
      <c r="J160" s="568" t="s">
        <v>264</v>
      </c>
      <c r="K160" s="570"/>
      <c r="L160" s="560"/>
      <c r="M160" s="560"/>
      <c r="N160" s="560"/>
      <c r="O160" s="560"/>
      <c r="P160" s="560"/>
      <c r="Q160" s="560"/>
      <c r="R160" s="560"/>
      <c r="S160" s="560"/>
      <c r="T160" s="560"/>
      <c r="U160" s="560"/>
      <c r="V160" s="560"/>
      <c r="W160" s="560"/>
      <c r="X160" s="560"/>
      <c r="Y160" s="560"/>
      <c r="Z160" s="560"/>
      <c r="AA160" s="560"/>
      <c r="AB160" s="563"/>
      <c r="AC160" s="564"/>
      <c r="AD160" s="560"/>
      <c r="AE160" s="564"/>
    </row>
    <row r="161" s="558" customFormat="1" ht="27" spans="1:31">
      <c r="A161" s="568"/>
      <c r="B161" s="568">
        <v>158</v>
      </c>
      <c r="C161" s="568" t="s">
        <v>1385</v>
      </c>
      <c r="D161" s="569" t="s">
        <v>1386</v>
      </c>
      <c r="E161" s="568" t="s">
        <v>10</v>
      </c>
      <c r="F161" s="568">
        <v>1000</v>
      </c>
      <c r="G161" s="568">
        <v>2021</v>
      </c>
      <c r="H161" s="568">
        <v>2021</v>
      </c>
      <c r="I161" s="568" t="s">
        <v>277</v>
      </c>
      <c r="J161" s="568" t="s">
        <v>278</v>
      </c>
      <c r="K161" s="570"/>
      <c r="L161" s="560"/>
      <c r="M161" s="560"/>
      <c r="N161" s="560"/>
      <c r="O161" s="560"/>
      <c r="P161" s="560"/>
      <c r="Q161" s="560"/>
      <c r="R161" s="560"/>
      <c r="S161" s="560"/>
      <c r="T161" s="560"/>
      <c r="U161" s="560"/>
      <c r="V161" s="560"/>
      <c r="W161" s="560"/>
      <c r="X161" s="560"/>
      <c r="Y161" s="560"/>
      <c r="Z161" s="560"/>
      <c r="AA161" s="560"/>
      <c r="AB161" s="563"/>
      <c r="AC161" s="564"/>
      <c r="AD161" s="560"/>
      <c r="AE161" s="564"/>
    </row>
    <row r="162" ht="27" spans="1:11">
      <c r="A162" s="568"/>
      <c r="B162" s="568">
        <v>159</v>
      </c>
      <c r="C162" s="592" t="s">
        <v>1159</v>
      </c>
      <c r="D162" s="593" t="s">
        <v>1160</v>
      </c>
      <c r="E162" s="568" t="s">
        <v>10</v>
      </c>
      <c r="F162" s="576">
        <v>500</v>
      </c>
      <c r="G162" s="568">
        <v>2021.4</v>
      </c>
      <c r="H162" s="568">
        <v>2021.9</v>
      </c>
      <c r="I162" s="568" t="s">
        <v>137</v>
      </c>
      <c r="J162" s="570" t="s">
        <v>121</v>
      </c>
      <c r="K162" s="570"/>
    </row>
    <row r="163" ht="27" spans="1:11">
      <c r="A163" s="568"/>
      <c r="B163" s="568">
        <v>160</v>
      </c>
      <c r="C163" s="568" t="s">
        <v>1166</v>
      </c>
      <c r="D163" s="569" t="s">
        <v>1167</v>
      </c>
      <c r="E163" s="568" t="s">
        <v>10</v>
      </c>
      <c r="F163" s="576">
        <v>1800</v>
      </c>
      <c r="G163" s="579" t="s">
        <v>21</v>
      </c>
      <c r="H163" s="579" t="s">
        <v>21</v>
      </c>
      <c r="I163" s="568" t="s">
        <v>277</v>
      </c>
      <c r="J163" s="568" t="s">
        <v>278</v>
      </c>
      <c r="K163" s="570"/>
    </row>
    <row r="164" ht="67.5" spans="1:28">
      <c r="A164" s="568"/>
      <c r="B164" s="568">
        <v>161</v>
      </c>
      <c r="C164" s="568" t="s">
        <v>1387</v>
      </c>
      <c r="D164" s="569" t="s">
        <v>1388</v>
      </c>
      <c r="E164" s="568" t="s">
        <v>10</v>
      </c>
      <c r="F164" s="568">
        <v>3000</v>
      </c>
      <c r="G164" s="568">
        <v>2021</v>
      </c>
      <c r="H164" s="568">
        <v>2021</v>
      </c>
      <c r="I164" s="568" t="s">
        <v>137</v>
      </c>
      <c r="J164" s="568" t="s">
        <v>1313</v>
      </c>
      <c r="K164" s="570"/>
      <c r="AB164" s="590"/>
    </row>
    <row r="165" spans="1:11">
      <c r="A165" s="566" t="s">
        <v>1389</v>
      </c>
      <c r="B165" s="566"/>
      <c r="C165" s="566"/>
      <c r="D165" s="566"/>
      <c r="E165" s="566"/>
      <c r="F165" s="566"/>
      <c r="G165" s="566"/>
      <c r="H165" s="566"/>
      <c r="I165" s="566"/>
      <c r="J165" s="566"/>
      <c r="K165" s="566"/>
    </row>
    <row r="166" spans="1:11">
      <c r="A166" s="566" t="str">
        <f>项目库统计汇总表0!A5</f>
        <v>1、园林绿化（合计项目106项，总投资262.17亿元；其中新建项目51项，总投资72.62亿元；续建项目29项，总投资63.65亿元；谋划项目26项，总投资125.89亿元。）</v>
      </c>
      <c r="B166" s="566"/>
      <c r="C166" s="566"/>
      <c r="D166" s="566"/>
      <c r="E166" s="566"/>
      <c r="F166" s="566"/>
      <c r="G166" s="566"/>
      <c r="H166" s="566"/>
      <c r="I166" s="566"/>
      <c r="J166" s="566"/>
      <c r="K166" s="566"/>
    </row>
    <row r="167" ht="40.5" spans="1:11">
      <c r="A167" s="568" t="s">
        <v>476</v>
      </c>
      <c r="B167" s="568">
        <f>B164+1</f>
        <v>162</v>
      </c>
      <c r="C167" s="568" t="s">
        <v>477</v>
      </c>
      <c r="D167" s="569" t="s">
        <v>478</v>
      </c>
      <c r="E167" s="568" t="s">
        <v>85</v>
      </c>
      <c r="F167" s="605">
        <v>150000</v>
      </c>
      <c r="G167" s="605">
        <v>2012</v>
      </c>
      <c r="H167" s="579">
        <v>2022</v>
      </c>
      <c r="I167" s="568" t="s">
        <v>479</v>
      </c>
      <c r="J167" s="568" t="s">
        <v>110</v>
      </c>
      <c r="K167" s="565"/>
    </row>
    <row r="168" ht="40.5" spans="1:11">
      <c r="A168" s="568"/>
      <c r="B168" s="568">
        <f t="shared" ref="B168:B183" si="0">B167+1</f>
        <v>163</v>
      </c>
      <c r="C168" s="568" t="s">
        <v>1390</v>
      </c>
      <c r="D168" s="569" t="s">
        <v>1391</v>
      </c>
      <c r="E168" s="568" t="s">
        <v>85</v>
      </c>
      <c r="F168" s="605">
        <v>4000</v>
      </c>
      <c r="G168" s="605">
        <v>2020</v>
      </c>
      <c r="H168" s="579">
        <v>2021</v>
      </c>
      <c r="I168" s="568" t="s">
        <v>1392</v>
      </c>
      <c r="J168" s="568" t="s">
        <v>24</v>
      </c>
      <c r="K168" s="570"/>
    </row>
    <row r="169" ht="40.5" spans="1:11">
      <c r="A169" s="568" t="s">
        <v>480</v>
      </c>
      <c r="B169" s="568">
        <f t="shared" si="0"/>
        <v>164</v>
      </c>
      <c r="C169" s="579" t="s">
        <v>481</v>
      </c>
      <c r="D169" s="573" t="s">
        <v>482</v>
      </c>
      <c r="E169" s="568" t="s">
        <v>10</v>
      </c>
      <c r="F169" s="579">
        <v>8000</v>
      </c>
      <c r="G169" s="605">
        <v>2023</v>
      </c>
      <c r="H169" s="579">
        <v>2025</v>
      </c>
      <c r="I169" s="568" t="s">
        <v>277</v>
      </c>
      <c r="J169" s="568" t="s">
        <v>278</v>
      </c>
      <c r="K169" s="570"/>
    </row>
    <row r="170" ht="40.5" spans="1:27">
      <c r="A170" s="568"/>
      <c r="B170" s="568">
        <f t="shared" si="0"/>
        <v>165</v>
      </c>
      <c r="C170" s="568" t="s">
        <v>485</v>
      </c>
      <c r="D170" s="569" t="s">
        <v>1393</v>
      </c>
      <c r="E170" s="568" t="s">
        <v>10</v>
      </c>
      <c r="F170" s="579">
        <v>309</v>
      </c>
      <c r="G170" s="579" t="s">
        <v>21</v>
      </c>
      <c r="H170" s="579" t="s">
        <v>21</v>
      </c>
      <c r="I170" s="568" t="s">
        <v>37</v>
      </c>
      <c r="J170" s="568" t="s">
        <v>38</v>
      </c>
      <c r="K170" s="568" t="s">
        <v>38</v>
      </c>
      <c r="L170" s="587" t="s">
        <v>38</v>
      </c>
      <c r="M170" s="568" t="s">
        <v>38</v>
      </c>
      <c r="N170" s="568" t="s">
        <v>38</v>
      </c>
      <c r="O170" s="568" t="s">
        <v>38</v>
      </c>
      <c r="P170" s="568" t="s">
        <v>38</v>
      </c>
      <c r="Q170" s="568" t="s">
        <v>38</v>
      </c>
      <c r="R170" s="568" t="s">
        <v>38</v>
      </c>
      <c r="S170" s="568" t="s">
        <v>38</v>
      </c>
      <c r="T170" s="568" t="s">
        <v>38</v>
      </c>
      <c r="U170" s="568" t="s">
        <v>38</v>
      </c>
      <c r="V170" s="568" t="s">
        <v>38</v>
      </c>
      <c r="W170" s="568" t="s">
        <v>38</v>
      </c>
      <c r="X170" s="568" t="s">
        <v>38</v>
      </c>
      <c r="Y170" s="568" t="s">
        <v>38</v>
      </c>
      <c r="Z170" s="568" t="s">
        <v>38</v>
      </c>
      <c r="AA170" s="591" t="s">
        <v>38</v>
      </c>
    </row>
    <row r="171" ht="40.5" spans="1:27">
      <c r="A171" s="568"/>
      <c r="B171" s="568">
        <f t="shared" si="0"/>
        <v>166</v>
      </c>
      <c r="C171" s="568" t="s">
        <v>487</v>
      </c>
      <c r="D171" s="569" t="s">
        <v>488</v>
      </c>
      <c r="E171" s="568" t="s">
        <v>10</v>
      </c>
      <c r="F171" s="579">
        <v>14000</v>
      </c>
      <c r="G171" s="579">
        <v>2020</v>
      </c>
      <c r="H171" s="579">
        <v>2023</v>
      </c>
      <c r="I171" s="568" t="s">
        <v>149</v>
      </c>
      <c r="J171" s="568" t="s">
        <v>34</v>
      </c>
      <c r="K171" s="568" t="s">
        <v>34</v>
      </c>
      <c r="L171" s="587" t="s">
        <v>34</v>
      </c>
      <c r="M171" s="568" t="s">
        <v>34</v>
      </c>
      <c r="N171" s="568" t="s">
        <v>34</v>
      </c>
      <c r="O171" s="568" t="s">
        <v>34</v>
      </c>
      <c r="P171" s="568" t="s">
        <v>34</v>
      </c>
      <c r="Q171" s="568" t="s">
        <v>34</v>
      </c>
      <c r="R171" s="568" t="s">
        <v>34</v>
      </c>
      <c r="S171" s="568" t="s">
        <v>34</v>
      </c>
      <c r="T171" s="568" t="s">
        <v>34</v>
      </c>
      <c r="U171" s="568" t="s">
        <v>34</v>
      </c>
      <c r="V171" s="568" t="s">
        <v>34</v>
      </c>
      <c r="W171" s="568" t="s">
        <v>34</v>
      </c>
      <c r="X171" s="568" t="s">
        <v>34</v>
      </c>
      <c r="Y171" s="568" t="s">
        <v>34</v>
      </c>
      <c r="Z171" s="568" t="s">
        <v>34</v>
      </c>
      <c r="AA171" s="591" t="s">
        <v>34</v>
      </c>
    </row>
    <row r="172" ht="27" spans="1:11">
      <c r="A172" s="568"/>
      <c r="B172" s="568">
        <f t="shared" si="0"/>
        <v>167</v>
      </c>
      <c r="C172" s="568" t="s">
        <v>489</v>
      </c>
      <c r="D172" s="569" t="s">
        <v>490</v>
      </c>
      <c r="E172" s="568" t="s">
        <v>10</v>
      </c>
      <c r="F172" s="583">
        <v>13171</v>
      </c>
      <c r="G172" s="583">
        <v>2024</v>
      </c>
      <c r="H172" s="597">
        <v>2025</v>
      </c>
      <c r="I172" s="568" t="s">
        <v>262</v>
      </c>
      <c r="J172" s="568" t="s">
        <v>264</v>
      </c>
      <c r="K172" s="570"/>
    </row>
    <row r="173" ht="27" spans="1:11">
      <c r="A173" s="568"/>
      <c r="B173" s="568">
        <f t="shared" si="0"/>
        <v>168</v>
      </c>
      <c r="C173" s="568" t="s">
        <v>491</v>
      </c>
      <c r="D173" s="569" t="s">
        <v>492</v>
      </c>
      <c r="E173" s="568" t="s">
        <v>10</v>
      </c>
      <c r="F173" s="583">
        <v>2000</v>
      </c>
      <c r="G173" s="579" t="s">
        <v>21</v>
      </c>
      <c r="H173" s="579" t="s">
        <v>21</v>
      </c>
      <c r="I173" s="568" t="s">
        <v>277</v>
      </c>
      <c r="J173" s="568" t="s">
        <v>278</v>
      </c>
      <c r="K173" s="570"/>
    </row>
    <row r="174" ht="27" spans="1:11">
      <c r="A174" s="568"/>
      <c r="B174" s="568">
        <f t="shared" si="0"/>
        <v>169</v>
      </c>
      <c r="C174" s="568" t="s">
        <v>1394</v>
      </c>
      <c r="D174" s="569" t="s">
        <v>1395</v>
      </c>
      <c r="E174" s="568" t="s">
        <v>10</v>
      </c>
      <c r="F174" s="583">
        <v>10000</v>
      </c>
      <c r="G174" s="579">
        <v>2021</v>
      </c>
      <c r="H174" s="579">
        <v>2025</v>
      </c>
      <c r="I174" s="568" t="s">
        <v>219</v>
      </c>
      <c r="J174" s="568" t="s">
        <v>110</v>
      </c>
      <c r="K174" s="570"/>
    </row>
    <row r="175" ht="27" spans="1:11">
      <c r="A175" s="568"/>
      <c r="B175" s="568">
        <f t="shared" si="0"/>
        <v>170</v>
      </c>
      <c r="C175" s="568" t="s">
        <v>493</v>
      </c>
      <c r="D175" s="569" t="s">
        <v>494</v>
      </c>
      <c r="E175" s="568" t="s">
        <v>85</v>
      </c>
      <c r="F175" s="583">
        <v>17000</v>
      </c>
      <c r="G175" s="579">
        <v>2020</v>
      </c>
      <c r="H175" s="579">
        <v>2021</v>
      </c>
      <c r="I175" s="568" t="s">
        <v>219</v>
      </c>
      <c r="J175" s="568" t="s">
        <v>110</v>
      </c>
      <c r="K175" s="570"/>
    </row>
    <row r="176" ht="40.5" spans="1:11">
      <c r="A176" s="568"/>
      <c r="B176" s="568">
        <f t="shared" si="0"/>
        <v>171</v>
      </c>
      <c r="C176" s="568" t="s">
        <v>495</v>
      </c>
      <c r="D176" s="569" t="s">
        <v>496</v>
      </c>
      <c r="E176" s="568" t="s">
        <v>11</v>
      </c>
      <c r="F176" s="579" t="s">
        <v>21</v>
      </c>
      <c r="G176" s="579" t="s">
        <v>21</v>
      </c>
      <c r="H176" s="579" t="s">
        <v>21</v>
      </c>
      <c r="I176" s="568" t="s">
        <v>497</v>
      </c>
      <c r="J176" s="568" t="s">
        <v>47</v>
      </c>
      <c r="K176" s="570"/>
    </row>
    <row r="177" ht="27" spans="1:11">
      <c r="A177" s="568"/>
      <c r="B177" s="568">
        <f t="shared" si="0"/>
        <v>172</v>
      </c>
      <c r="C177" s="568" t="s">
        <v>498</v>
      </c>
      <c r="D177" s="569" t="s">
        <v>499</v>
      </c>
      <c r="E177" s="568" t="s">
        <v>11</v>
      </c>
      <c r="F177" s="579" t="s">
        <v>21</v>
      </c>
      <c r="G177" s="579" t="s">
        <v>21</v>
      </c>
      <c r="H177" s="579" t="s">
        <v>21</v>
      </c>
      <c r="I177" s="568" t="s">
        <v>497</v>
      </c>
      <c r="J177" s="568" t="s">
        <v>47</v>
      </c>
      <c r="K177" s="570"/>
    </row>
    <row r="178" ht="27" spans="1:11">
      <c r="A178" s="568"/>
      <c r="B178" s="568">
        <f t="shared" si="0"/>
        <v>173</v>
      </c>
      <c r="C178" s="568" t="s">
        <v>500</v>
      </c>
      <c r="D178" s="606" t="s">
        <v>501</v>
      </c>
      <c r="E178" s="568" t="s">
        <v>11</v>
      </c>
      <c r="F178" s="579" t="s">
        <v>21</v>
      </c>
      <c r="G178" s="579" t="s">
        <v>21</v>
      </c>
      <c r="H178" s="579" t="s">
        <v>21</v>
      </c>
      <c r="I178" s="572" t="s">
        <v>277</v>
      </c>
      <c r="J178" s="572" t="s">
        <v>278</v>
      </c>
      <c r="K178" s="570"/>
    </row>
    <row r="179" ht="40.5" spans="1:11">
      <c r="A179" s="568"/>
      <c r="B179" s="568">
        <f t="shared" si="0"/>
        <v>174</v>
      </c>
      <c r="C179" s="568" t="s">
        <v>1397</v>
      </c>
      <c r="D179" s="606" t="s">
        <v>1398</v>
      </c>
      <c r="E179" s="568" t="s">
        <v>11</v>
      </c>
      <c r="F179" s="579" t="s">
        <v>21</v>
      </c>
      <c r="G179" s="579">
        <v>2021</v>
      </c>
      <c r="H179" s="579">
        <v>2025</v>
      </c>
      <c r="I179" s="572" t="s">
        <v>1399</v>
      </c>
      <c r="J179" s="572" t="s">
        <v>54</v>
      </c>
      <c r="K179" s="570"/>
    </row>
    <row r="180" ht="27" spans="1:11">
      <c r="A180" s="568"/>
      <c r="B180" s="568">
        <f t="shared" si="0"/>
        <v>175</v>
      </c>
      <c r="C180" s="568" t="s">
        <v>502</v>
      </c>
      <c r="D180" s="569" t="s">
        <v>503</v>
      </c>
      <c r="E180" s="568" t="s">
        <v>11</v>
      </c>
      <c r="F180" s="579" t="s">
        <v>21</v>
      </c>
      <c r="G180" s="579" t="s">
        <v>21</v>
      </c>
      <c r="H180" s="579" t="s">
        <v>21</v>
      </c>
      <c r="I180" s="568" t="s">
        <v>300</v>
      </c>
      <c r="J180" s="568" t="s">
        <v>59</v>
      </c>
      <c r="K180" s="570"/>
    </row>
    <row r="181" ht="27" spans="1:11">
      <c r="A181" s="568" t="s">
        <v>504</v>
      </c>
      <c r="B181" s="568">
        <f t="shared" si="0"/>
        <v>176</v>
      </c>
      <c r="C181" s="568" t="s">
        <v>505</v>
      </c>
      <c r="D181" s="569" t="s">
        <v>506</v>
      </c>
      <c r="E181" s="568" t="s">
        <v>10</v>
      </c>
      <c r="F181" s="579">
        <v>150000</v>
      </c>
      <c r="G181" s="579">
        <v>2021</v>
      </c>
      <c r="H181" s="579">
        <v>2025</v>
      </c>
      <c r="I181" s="568" t="s">
        <v>137</v>
      </c>
      <c r="J181" s="568" t="s">
        <v>121</v>
      </c>
      <c r="K181" s="570"/>
    </row>
    <row r="182" ht="40.5" spans="1:11">
      <c r="A182" s="568"/>
      <c r="B182" s="568">
        <f t="shared" si="0"/>
        <v>177</v>
      </c>
      <c r="C182" s="568" t="s">
        <v>507</v>
      </c>
      <c r="D182" s="569" t="s">
        <v>508</v>
      </c>
      <c r="E182" s="568" t="s">
        <v>10</v>
      </c>
      <c r="F182" s="583">
        <v>10000</v>
      </c>
      <c r="G182" s="579">
        <v>2023</v>
      </c>
      <c r="H182" s="579">
        <v>2025</v>
      </c>
      <c r="I182" s="568" t="s">
        <v>359</v>
      </c>
      <c r="J182" s="568" t="s">
        <v>360</v>
      </c>
      <c r="K182" s="570"/>
    </row>
    <row r="183" ht="40.5" spans="1:11">
      <c r="A183" s="568"/>
      <c r="B183" s="568">
        <f t="shared" si="0"/>
        <v>178</v>
      </c>
      <c r="C183" s="568" t="s">
        <v>509</v>
      </c>
      <c r="D183" s="569" t="s">
        <v>510</v>
      </c>
      <c r="E183" s="568" t="s">
        <v>10</v>
      </c>
      <c r="F183" s="579" t="s">
        <v>21</v>
      </c>
      <c r="G183" s="605">
        <v>2021</v>
      </c>
      <c r="H183" s="579">
        <v>2022</v>
      </c>
      <c r="I183" s="568" t="s">
        <v>479</v>
      </c>
      <c r="J183" s="568" t="s">
        <v>47</v>
      </c>
      <c r="K183" s="570"/>
    </row>
    <row r="184" ht="27" spans="1:11">
      <c r="A184" s="568"/>
      <c r="B184" s="568"/>
      <c r="C184" s="568"/>
      <c r="D184" s="607" t="s">
        <v>511</v>
      </c>
      <c r="E184" s="568"/>
      <c r="F184" s="579" t="s">
        <v>21</v>
      </c>
      <c r="G184" s="605">
        <v>2023</v>
      </c>
      <c r="H184" s="579">
        <v>2024</v>
      </c>
      <c r="I184" s="568" t="s">
        <v>479</v>
      </c>
      <c r="J184" s="568" t="s">
        <v>47</v>
      </c>
      <c r="K184" s="570"/>
    </row>
    <row r="185" ht="27" spans="1:11">
      <c r="A185" s="568"/>
      <c r="B185" s="568"/>
      <c r="C185" s="568"/>
      <c r="D185" s="607" t="s">
        <v>512</v>
      </c>
      <c r="E185" s="568"/>
      <c r="F185" s="579" t="s">
        <v>21</v>
      </c>
      <c r="G185" s="605">
        <v>2022</v>
      </c>
      <c r="H185" s="579">
        <v>2023</v>
      </c>
      <c r="I185" s="568" t="s">
        <v>479</v>
      </c>
      <c r="J185" s="568" t="s">
        <v>47</v>
      </c>
      <c r="K185" s="570"/>
    </row>
    <row r="186" ht="27" spans="1:11">
      <c r="A186" s="568"/>
      <c r="B186" s="568">
        <f>B183+1</f>
        <v>179</v>
      </c>
      <c r="C186" s="568" t="s">
        <v>516</v>
      </c>
      <c r="D186" s="607" t="s">
        <v>517</v>
      </c>
      <c r="E186" s="568" t="s">
        <v>10</v>
      </c>
      <c r="F186" s="579">
        <v>2000</v>
      </c>
      <c r="G186" s="579" t="s">
        <v>21</v>
      </c>
      <c r="H186" s="579" t="s">
        <v>21</v>
      </c>
      <c r="I186" s="568" t="s">
        <v>277</v>
      </c>
      <c r="J186" s="568" t="s">
        <v>278</v>
      </c>
      <c r="K186" s="570"/>
    </row>
    <row r="187" ht="40.5" spans="1:11">
      <c r="A187" s="568"/>
      <c r="B187" s="568">
        <f t="shared" ref="B187:B250" si="1">B186+1</f>
        <v>180</v>
      </c>
      <c r="C187" s="568" t="s">
        <v>518</v>
      </c>
      <c r="D187" s="607" t="s">
        <v>1400</v>
      </c>
      <c r="E187" s="568" t="s">
        <v>10</v>
      </c>
      <c r="F187" s="579" t="s">
        <v>21</v>
      </c>
      <c r="G187" s="579">
        <v>2021</v>
      </c>
      <c r="H187" s="579">
        <v>2025</v>
      </c>
      <c r="I187" s="568" t="s">
        <v>520</v>
      </c>
      <c r="J187" s="568" t="s">
        <v>429</v>
      </c>
      <c r="K187" s="570"/>
    </row>
    <row r="188" ht="54" spans="1:11">
      <c r="A188" s="568"/>
      <c r="B188" s="568">
        <f t="shared" si="1"/>
        <v>181</v>
      </c>
      <c r="C188" s="568" t="s">
        <v>1401</v>
      </c>
      <c r="D188" s="569" t="s">
        <v>1402</v>
      </c>
      <c r="E188" s="568" t="s">
        <v>10</v>
      </c>
      <c r="F188" s="579">
        <v>1200</v>
      </c>
      <c r="G188" s="579">
        <v>2021</v>
      </c>
      <c r="H188" s="579">
        <v>2022</v>
      </c>
      <c r="I188" s="568" t="s">
        <v>311</v>
      </c>
      <c r="J188" s="568" t="s">
        <v>59</v>
      </c>
      <c r="K188" s="570"/>
    </row>
    <row r="189" ht="40.5" spans="1:11">
      <c r="A189" s="568"/>
      <c r="B189" s="568">
        <f t="shared" si="1"/>
        <v>182</v>
      </c>
      <c r="C189" s="568" t="s">
        <v>1403</v>
      </c>
      <c r="D189" s="569" t="s">
        <v>1404</v>
      </c>
      <c r="E189" s="568" t="s">
        <v>10</v>
      </c>
      <c r="F189" s="579">
        <v>390</v>
      </c>
      <c r="G189" s="579">
        <v>2021</v>
      </c>
      <c r="H189" s="579">
        <v>2021</v>
      </c>
      <c r="I189" s="568" t="s">
        <v>479</v>
      </c>
      <c r="J189" s="568" t="s">
        <v>47</v>
      </c>
      <c r="K189" s="570"/>
    </row>
    <row r="190" ht="40.5" spans="1:11">
      <c r="A190" s="568"/>
      <c r="B190" s="568">
        <f t="shared" si="1"/>
        <v>183</v>
      </c>
      <c r="C190" s="568" t="s">
        <v>1405</v>
      </c>
      <c r="D190" s="569" t="s">
        <v>1406</v>
      </c>
      <c r="E190" s="568" t="s">
        <v>10</v>
      </c>
      <c r="F190" s="568">
        <v>6500</v>
      </c>
      <c r="G190" s="568">
        <v>2021</v>
      </c>
      <c r="H190" s="579">
        <v>2021</v>
      </c>
      <c r="I190" s="568" t="s">
        <v>247</v>
      </c>
      <c r="J190" s="568" t="s">
        <v>248</v>
      </c>
      <c r="K190" s="570"/>
    </row>
    <row r="191" ht="27" spans="1:11">
      <c r="A191" s="568"/>
      <c r="B191" s="568">
        <f t="shared" si="1"/>
        <v>184</v>
      </c>
      <c r="C191" s="568" t="s">
        <v>1407</v>
      </c>
      <c r="D191" s="569" t="s">
        <v>1408</v>
      </c>
      <c r="E191" s="568" t="s">
        <v>10</v>
      </c>
      <c r="F191" s="579">
        <v>1800</v>
      </c>
      <c r="G191" s="579">
        <v>2021</v>
      </c>
      <c r="H191" s="579">
        <v>2021</v>
      </c>
      <c r="I191" s="568" t="s">
        <v>149</v>
      </c>
      <c r="J191" s="568" t="s">
        <v>34</v>
      </c>
      <c r="K191" s="570"/>
    </row>
    <row r="192" ht="54" spans="1:11">
      <c r="A192" s="568"/>
      <c r="B192" s="568">
        <f t="shared" si="1"/>
        <v>185</v>
      </c>
      <c r="C192" s="568" t="s">
        <v>1409</v>
      </c>
      <c r="D192" s="569" t="s">
        <v>1410</v>
      </c>
      <c r="E192" s="568" t="s">
        <v>85</v>
      </c>
      <c r="F192" s="568">
        <v>4478</v>
      </c>
      <c r="G192" s="568">
        <v>2020</v>
      </c>
      <c r="H192" s="579">
        <v>2021</v>
      </c>
      <c r="I192" s="568" t="s">
        <v>262</v>
      </c>
      <c r="J192" s="568" t="s">
        <v>264</v>
      </c>
      <c r="K192" s="570"/>
    </row>
    <row r="193" ht="27" spans="1:11">
      <c r="A193" s="568"/>
      <c r="B193" s="568">
        <f t="shared" si="1"/>
        <v>186</v>
      </c>
      <c r="C193" s="568" t="s">
        <v>1411</v>
      </c>
      <c r="D193" s="569" t="s">
        <v>1412</v>
      </c>
      <c r="E193" s="568" t="s">
        <v>85</v>
      </c>
      <c r="F193" s="579">
        <v>14000</v>
      </c>
      <c r="G193" s="579">
        <v>2020</v>
      </c>
      <c r="H193" s="579">
        <v>2023</v>
      </c>
      <c r="I193" s="568" t="s">
        <v>149</v>
      </c>
      <c r="J193" s="568" t="s">
        <v>34</v>
      </c>
      <c r="K193" s="570"/>
    </row>
    <row r="194" ht="27" spans="1:11">
      <c r="A194" s="568"/>
      <c r="B194" s="568">
        <f t="shared" si="1"/>
        <v>187</v>
      </c>
      <c r="C194" s="568" t="s">
        <v>1414</v>
      </c>
      <c r="D194" s="569" t="s">
        <v>1415</v>
      </c>
      <c r="E194" s="568" t="s">
        <v>85</v>
      </c>
      <c r="F194" s="579">
        <v>10400</v>
      </c>
      <c r="G194" s="579">
        <v>2020</v>
      </c>
      <c r="H194" s="579">
        <v>2023</v>
      </c>
      <c r="I194" s="568" t="s">
        <v>37</v>
      </c>
      <c r="J194" s="568" t="s">
        <v>38</v>
      </c>
      <c r="K194" s="570"/>
    </row>
    <row r="195" spans="1:11">
      <c r="A195" s="568"/>
      <c r="B195" s="568">
        <f t="shared" si="1"/>
        <v>188</v>
      </c>
      <c r="C195" s="568" t="s">
        <v>1416</v>
      </c>
      <c r="D195" s="569" t="s">
        <v>1417</v>
      </c>
      <c r="E195" s="568" t="s">
        <v>85</v>
      </c>
      <c r="F195" s="579">
        <v>18000</v>
      </c>
      <c r="G195" s="579">
        <v>2020</v>
      </c>
      <c r="H195" s="579">
        <v>2021</v>
      </c>
      <c r="I195" s="568" t="s">
        <v>37</v>
      </c>
      <c r="J195" s="568" t="s">
        <v>38</v>
      </c>
      <c r="K195" s="570"/>
    </row>
    <row r="196" ht="54" spans="1:11">
      <c r="A196" s="568"/>
      <c r="B196" s="568">
        <f t="shared" si="1"/>
        <v>189</v>
      </c>
      <c r="C196" s="568" t="s">
        <v>1418</v>
      </c>
      <c r="D196" s="569" t="s">
        <v>1419</v>
      </c>
      <c r="E196" s="568" t="s">
        <v>85</v>
      </c>
      <c r="F196" s="579">
        <v>55100</v>
      </c>
      <c r="G196" s="579">
        <v>2016</v>
      </c>
      <c r="H196" s="579">
        <v>2022</v>
      </c>
      <c r="I196" s="568" t="s">
        <v>262</v>
      </c>
      <c r="J196" s="568" t="s">
        <v>264</v>
      </c>
      <c r="K196" s="570"/>
    </row>
    <row r="197" ht="27" spans="1:11">
      <c r="A197" s="568"/>
      <c r="B197" s="568">
        <f t="shared" si="1"/>
        <v>190</v>
      </c>
      <c r="C197" s="568" t="s">
        <v>1420</v>
      </c>
      <c r="D197" s="569" t="s">
        <v>1421</v>
      </c>
      <c r="E197" s="568" t="s">
        <v>85</v>
      </c>
      <c r="F197" s="568">
        <v>80000</v>
      </c>
      <c r="G197" s="579">
        <v>2016</v>
      </c>
      <c r="H197" s="568">
        <v>2025</v>
      </c>
      <c r="I197" s="568" t="s">
        <v>247</v>
      </c>
      <c r="J197" s="568" t="s">
        <v>248</v>
      </c>
      <c r="K197" s="570"/>
    </row>
    <row r="198" ht="27" spans="1:11">
      <c r="A198" s="568"/>
      <c r="B198" s="568">
        <f t="shared" si="1"/>
        <v>191</v>
      </c>
      <c r="C198" s="568" t="s">
        <v>521</v>
      </c>
      <c r="D198" s="569" t="s">
        <v>522</v>
      </c>
      <c r="E198" s="568" t="s">
        <v>11</v>
      </c>
      <c r="F198" s="579">
        <v>3900</v>
      </c>
      <c r="G198" s="583">
        <v>2022</v>
      </c>
      <c r="H198" s="597">
        <v>2025</v>
      </c>
      <c r="I198" s="568" t="s">
        <v>300</v>
      </c>
      <c r="J198" s="568" t="s">
        <v>59</v>
      </c>
      <c r="K198" s="570"/>
    </row>
    <row r="199" ht="27" spans="1:11">
      <c r="A199" s="568"/>
      <c r="B199" s="568">
        <f t="shared" si="1"/>
        <v>192</v>
      </c>
      <c r="C199" s="568" t="s">
        <v>523</v>
      </c>
      <c r="D199" s="569" t="s">
        <v>524</v>
      </c>
      <c r="E199" s="568" t="s">
        <v>11</v>
      </c>
      <c r="F199" s="605">
        <v>3500</v>
      </c>
      <c r="G199" s="605">
        <v>2022</v>
      </c>
      <c r="H199" s="579">
        <v>2025</v>
      </c>
      <c r="I199" s="568" t="s">
        <v>300</v>
      </c>
      <c r="J199" s="568" t="s">
        <v>59</v>
      </c>
      <c r="K199" s="570"/>
    </row>
    <row r="200" ht="27" spans="1:11">
      <c r="A200" s="568"/>
      <c r="B200" s="568">
        <f t="shared" si="1"/>
        <v>193</v>
      </c>
      <c r="C200" s="568" t="s">
        <v>525</v>
      </c>
      <c r="D200" s="569" t="s">
        <v>526</v>
      </c>
      <c r="E200" s="568" t="s">
        <v>11</v>
      </c>
      <c r="F200" s="579" t="s">
        <v>21</v>
      </c>
      <c r="G200" s="605">
        <v>2021</v>
      </c>
      <c r="H200" s="579">
        <v>2025</v>
      </c>
      <c r="I200" s="568" t="s">
        <v>527</v>
      </c>
      <c r="J200" s="568" t="s">
        <v>47</v>
      </c>
      <c r="K200" s="570"/>
    </row>
    <row r="201" ht="27" spans="1:11">
      <c r="A201" s="568"/>
      <c r="B201" s="568">
        <f t="shared" si="1"/>
        <v>194</v>
      </c>
      <c r="C201" s="568" t="s">
        <v>528</v>
      </c>
      <c r="D201" s="569" t="s">
        <v>529</v>
      </c>
      <c r="E201" s="568" t="s">
        <v>11</v>
      </c>
      <c r="F201" s="579" t="s">
        <v>21</v>
      </c>
      <c r="G201" s="579" t="s">
        <v>21</v>
      </c>
      <c r="H201" s="579" t="s">
        <v>21</v>
      </c>
      <c r="I201" s="568" t="s">
        <v>527</v>
      </c>
      <c r="J201" s="568" t="s">
        <v>47</v>
      </c>
      <c r="K201" s="570"/>
    </row>
    <row r="202" ht="27" spans="1:11">
      <c r="A202" s="568"/>
      <c r="B202" s="568">
        <f t="shared" si="1"/>
        <v>195</v>
      </c>
      <c r="C202" s="568" t="s">
        <v>1423</v>
      </c>
      <c r="D202" s="569" t="s">
        <v>1424</v>
      </c>
      <c r="E202" s="568" t="s">
        <v>11</v>
      </c>
      <c r="F202" s="579" t="s">
        <v>21</v>
      </c>
      <c r="G202" s="579" t="s">
        <v>21</v>
      </c>
      <c r="H202" s="579" t="s">
        <v>21</v>
      </c>
      <c r="I202" s="568" t="s">
        <v>595</v>
      </c>
      <c r="J202" s="568" t="s">
        <v>47</v>
      </c>
      <c r="K202" s="570"/>
    </row>
    <row r="203" ht="67.5" spans="1:11">
      <c r="A203" s="568"/>
      <c r="B203" s="568">
        <f t="shared" si="1"/>
        <v>196</v>
      </c>
      <c r="C203" s="592" t="s">
        <v>1425</v>
      </c>
      <c r="D203" s="569" t="s">
        <v>1426</v>
      </c>
      <c r="E203" s="568" t="s">
        <v>85</v>
      </c>
      <c r="F203" s="579">
        <v>350</v>
      </c>
      <c r="G203" s="579">
        <v>2020</v>
      </c>
      <c r="H203" s="579">
        <v>2021</v>
      </c>
      <c r="I203" s="568" t="s">
        <v>546</v>
      </c>
      <c r="J203" s="568" t="s">
        <v>121</v>
      </c>
      <c r="K203" s="570"/>
    </row>
    <row r="204" ht="40.5" spans="1:11">
      <c r="A204" s="568"/>
      <c r="B204" s="568">
        <f t="shared" si="1"/>
        <v>197</v>
      </c>
      <c r="C204" s="568" t="s">
        <v>1427</v>
      </c>
      <c r="D204" s="569" t="s">
        <v>1947</v>
      </c>
      <c r="E204" s="568" t="s">
        <v>10</v>
      </c>
      <c r="F204" s="579">
        <v>470</v>
      </c>
      <c r="G204" s="579">
        <v>2021</v>
      </c>
      <c r="H204" s="579">
        <v>2022</v>
      </c>
      <c r="I204" s="568" t="s">
        <v>232</v>
      </c>
      <c r="J204" s="568" t="s">
        <v>24</v>
      </c>
      <c r="K204" s="570"/>
    </row>
    <row r="205" ht="40.5" spans="1:11">
      <c r="A205" s="568"/>
      <c r="B205" s="568">
        <f t="shared" si="1"/>
        <v>198</v>
      </c>
      <c r="C205" s="568" t="s">
        <v>1430</v>
      </c>
      <c r="D205" s="569" t="s">
        <v>1431</v>
      </c>
      <c r="E205" s="568" t="s">
        <v>10</v>
      </c>
      <c r="F205" s="579">
        <v>761</v>
      </c>
      <c r="G205" s="579">
        <v>2021</v>
      </c>
      <c r="H205" s="579">
        <v>2021</v>
      </c>
      <c r="I205" s="568" t="s">
        <v>219</v>
      </c>
      <c r="J205" s="568" t="s">
        <v>110</v>
      </c>
      <c r="K205" s="570"/>
    </row>
    <row r="206" ht="40.5" spans="1:11">
      <c r="A206" s="568"/>
      <c r="B206" s="568">
        <f t="shared" si="1"/>
        <v>199</v>
      </c>
      <c r="C206" s="568" t="s">
        <v>1432</v>
      </c>
      <c r="D206" s="569" t="s">
        <v>1433</v>
      </c>
      <c r="E206" s="568" t="s">
        <v>10</v>
      </c>
      <c r="F206" s="579">
        <v>800</v>
      </c>
      <c r="G206" s="579">
        <v>2021</v>
      </c>
      <c r="H206" s="579">
        <v>2021</v>
      </c>
      <c r="I206" s="568" t="s">
        <v>247</v>
      </c>
      <c r="J206" s="568" t="s">
        <v>248</v>
      </c>
      <c r="K206" s="570"/>
    </row>
    <row r="207" ht="40.5" spans="1:11">
      <c r="A207" s="568"/>
      <c r="B207" s="568">
        <f t="shared" si="1"/>
        <v>200</v>
      </c>
      <c r="C207" s="568" t="s">
        <v>1434</v>
      </c>
      <c r="D207" s="569" t="s">
        <v>1435</v>
      </c>
      <c r="E207" s="568" t="s">
        <v>10</v>
      </c>
      <c r="F207" s="579">
        <v>315</v>
      </c>
      <c r="G207" s="579">
        <v>2021</v>
      </c>
      <c r="H207" s="579">
        <v>2021</v>
      </c>
      <c r="I207" s="568" t="s">
        <v>262</v>
      </c>
      <c r="J207" s="568" t="s">
        <v>264</v>
      </c>
      <c r="K207" s="570"/>
    </row>
    <row r="208" ht="67.5" spans="1:11">
      <c r="A208" s="568"/>
      <c r="B208" s="568">
        <f t="shared" si="1"/>
        <v>201</v>
      </c>
      <c r="C208" s="568" t="s">
        <v>1436</v>
      </c>
      <c r="D208" s="569" t="s">
        <v>1437</v>
      </c>
      <c r="E208" s="568" t="s">
        <v>85</v>
      </c>
      <c r="F208" s="579">
        <v>235</v>
      </c>
      <c r="G208" s="579">
        <v>2021</v>
      </c>
      <c r="H208" s="579">
        <v>2022</v>
      </c>
      <c r="I208" s="568" t="s">
        <v>243</v>
      </c>
      <c r="J208" s="568" t="s">
        <v>54</v>
      </c>
      <c r="K208" s="570"/>
    </row>
    <row r="209" ht="54" spans="1:11">
      <c r="A209" s="568" t="s">
        <v>531</v>
      </c>
      <c r="B209" s="568">
        <f t="shared" si="1"/>
        <v>202</v>
      </c>
      <c r="C209" s="568" t="s">
        <v>532</v>
      </c>
      <c r="D209" s="569" t="s">
        <v>533</v>
      </c>
      <c r="E209" s="568" t="s">
        <v>10</v>
      </c>
      <c r="F209" s="579">
        <v>50000</v>
      </c>
      <c r="G209" s="605">
        <v>2021</v>
      </c>
      <c r="H209" s="579">
        <v>2022</v>
      </c>
      <c r="I209" s="568" t="s">
        <v>497</v>
      </c>
      <c r="J209" s="568" t="s">
        <v>429</v>
      </c>
      <c r="K209" s="570"/>
    </row>
    <row r="210" ht="54" spans="1:11">
      <c r="A210" s="568"/>
      <c r="B210" s="568">
        <f t="shared" si="1"/>
        <v>203</v>
      </c>
      <c r="C210" s="568" t="s">
        <v>534</v>
      </c>
      <c r="D210" s="569" t="s">
        <v>535</v>
      </c>
      <c r="E210" s="568" t="s">
        <v>10</v>
      </c>
      <c r="F210" s="579">
        <v>50000</v>
      </c>
      <c r="G210" s="605">
        <v>2021</v>
      </c>
      <c r="H210" s="579">
        <v>2023</v>
      </c>
      <c r="I210" s="568" t="s">
        <v>311</v>
      </c>
      <c r="J210" s="568" t="s">
        <v>59</v>
      </c>
      <c r="K210" s="570"/>
    </row>
    <row r="211" ht="27" spans="1:11">
      <c r="A211" s="568"/>
      <c r="B211" s="568">
        <f t="shared" si="1"/>
        <v>204</v>
      </c>
      <c r="C211" s="568" t="s">
        <v>536</v>
      </c>
      <c r="D211" s="569" t="s">
        <v>537</v>
      </c>
      <c r="E211" s="568" t="s">
        <v>10</v>
      </c>
      <c r="F211" s="579">
        <v>4000</v>
      </c>
      <c r="G211" s="605">
        <v>2022</v>
      </c>
      <c r="H211" s="579">
        <v>2023</v>
      </c>
      <c r="I211" s="568" t="s">
        <v>149</v>
      </c>
      <c r="J211" s="568" t="s">
        <v>34</v>
      </c>
      <c r="K211" s="570"/>
    </row>
    <row r="212" ht="27" spans="1:11">
      <c r="A212" s="568"/>
      <c r="B212" s="568">
        <f t="shared" si="1"/>
        <v>205</v>
      </c>
      <c r="C212" s="568" t="s">
        <v>1438</v>
      </c>
      <c r="D212" s="569" t="s">
        <v>1439</v>
      </c>
      <c r="E212" s="568" t="s">
        <v>85</v>
      </c>
      <c r="F212" s="579">
        <v>1800</v>
      </c>
      <c r="G212" s="605">
        <v>2020</v>
      </c>
      <c r="H212" s="579">
        <v>2021</v>
      </c>
      <c r="I212" s="568" t="s">
        <v>149</v>
      </c>
      <c r="J212" s="568" t="s">
        <v>34</v>
      </c>
      <c r="K212" s="570"/>
    </row>
    <row r="213" ht="27" spans="1:11">
      <c r="A213" s="568"/>
      <c r="B213" s="568">
        <f t="shared" si="1"/>
        <v>206</v>
      </c>
      <c r="C213" s="568" t="s">
        <v>1440</v>
      </c>
      <c r="D213" s="569" t="s">
        <v>1441</v>
      </c>
      <c r="E213" s="568" t="s">
        <v>10</v>
      </c>
      <c r="F213" s="579">
        <v>7000</v>
      </c>
      <c r="G213" s="605">
        <v>2021</v>
      </c>
      <c r="H213" s="579">
        <v>2022</v>
      </c>
      <c r="I213" s="568" t="s">
        <v>243</v>
      </c>
      <c r="J213" s="568" t="s">
        <v>54</v>
      </c>
      <c r="K213" s="570"/>
    </row>
    <row r="214" ht="27" spans="1:11">
      <c r="A214" s="568"/>
      <c r="B214" s="568">
        <f t="shared" si="1"/>
        <v>207</v>
      </c>
      <c r="C214" s="568" t="s">
        <v>538</v>
      </c>
      <c r="D214" s="569" t="s">
        <v>539</v>
      </c>
      <c r="E214" s="568" t="s">
        <v>85</v>
      </c>
      <c r="F214" s="579">
        <v>71500</v>
      </c>
      <c r="G214" s="579">
        <v>2018.2</v>
      </c>
      <c r="H214" s="579">
        <v>2021.12</v>
      </c>
      <c r="I214" s="568" t="s">
        <v>232</v>
      </c>
      <c r="J214" s="568" t="s">
        <v>24</v>
      </c>
      <c r="K214" s="570"/>
    </row>
    <row r="215" ht="40.5" spans="1:12">
      <c r="A215" s="568"/>
      <c r="B215" s="568">
        <f t="shared" si="1"/>
        <v>208</v>
      </c>
      <c r="C215" s="568" t="s">
        <v>541</v>
      </c>
      <c r="D215" s="569" t="s">
        <v>1442</v>
      </c>
      <c r="E215" s="568" t="s">
        <v>85</v>
      </c>
      <c r="F215" s="579">
        <v>39000</v>
      </c>
      <c r="G215" s="579">
        <v>2021.3</v>
      </c>
      <c r="H215" s="579">
        <v>2022.12</v>
      </c>
      <c r="I215" s="568" t="s">
        <v>232</v>
      </c>
      <c r="J215" s="568" t="s">
        <v>24</v>
      </c>
      <c r="K215" s="570" t="s">
        <v>24</v>
      </c>
      <c r="L215" s="560" t="s">
        <v>543</v>
      </c>
    </row>
    <row r="216" ht="54" spans="1:11">
      <c r="A216" s="568"/>
      <c r="B216" s="568">
        <f t="shared" si="1"/>
        <v>209</v>
      </c>
      <c r="C216" s="568" t="s">
        <v>1443</v>
      </c>
      <c r="D216" s="569" t="s">
        <v>1444</v>
      </c>
      <c r="E216" s="568" t="s">
        <v>85</v>
      </c>
      <c r="F216" s="579">
        <v>5145</v>
      </c>
      <c r="G216" s="579">
        <v>2020</v>
      </c>
      <c r="H216" s="579">
        <v>2021</v>
      </c>
      <c r="I216" s="568" t="s">
        <v>546</v>
      </c>
      <c r="J216" s="568" t="s">
        <v>121</v>
      </c>
      <c r="K216" s="570"/>
    </row>
    <row r="217" ht="40.5" spans="1:11">
      <c r="A217" s="568"/>
      <c r="B217" s="568">
        <f t="shared" si="1"/>
        <v>210</v>
      </c>
      <c r="C217" s="568" t="s">
        <v>544</v>
      </c>
      <c r="D217" s="569" t="s">
        <v>545</v>
      </c>
      <c r="E217" s="568" t="s">
        <v>11</v>
      </c>
      <c r="F217" s="579">
        <v>6150</v>
      </c>
      <c r="G217" s="605">
        <v>2021</v>
      </c>
      <c r="H217" s="579">
        <v>2023</v>
      </c>
      <c r="I217" s="568" t="s">
        <v>546</v>
      </c>
      <c r="J217" s="568" t="s">
        <v>121</v>
      </c>
      <c r="K217" s="570"/>
    </row>
    <row r="218" ht="40.5" spans="1:11">
      <c r="A218" s="568"/>
      <c r="B218" s="568">
        <f t="shared" si="1"/>
        <v>211</v>
      </c>
      <c r="C218" s="568" t="s">
        <v>547</v>
      </c>
      <c r="D218" s="569" t="s">
        <v>548</v>
      </c>
      <c r="E218" s="568" t="s">
        <v>11</v>
      </c>
      <c r="F218" s="579">
        <v>20000</v>
      </c>
      <c r="G218" s="605">
        <v>2021</v>
      </c>
      <c r="H218" s="579">
        <v>2023</v>
      </c>
      <c r="I218" s="568" t="s">
        <v>546</v>
      </c>
      <c r="J218" s="568" t="s">
        <v>121</v>
      </c>
      <c r="K218" s="570"/>
    </row>
    <row r="219" ht="40.5" spans="1:11">
      <c r="A219" s="568"/>
      <c r="B219" s="568">
        <f t="shared" si="1"/>
        <v>212</v>
      </c>
      <c r="C219" s="568" t="s">
        <v>549</v>
      </c>
      <c r="D219" s="569" t="s">
        <v>550</v>
      </c>
      <c r="E219" s="568" t="s">
        <v>11</v>
      </c>
      <c r="F219" s="579">
        <v>2650</v>
      </c>
      <c r="G219" s="605">
        <v>2021</v>
      </c>
      <c r="H219" s="579">
        <v>2023</v>
      </c>
      <c r="I219" s="568" t="s">
        <v>546</v>
      </c>
      <c r="J219" s="568" t="s">
        <v>121</v>
      </c>
      <c r="K219" s="570"/>
    </row>
    <row r="220" ht="54" spans="1:11">
      <c r="A220" s="568"/>
      <c r="B220" s="568">
        <f t="shared" si="1"/>
        <v>213</v>
      </c>
      <c r="C220" s="568" t="s">
        <v>551</v>
      </c>
      <c r="D220" s="569" t="s">
        <v>552</v>
      </c>
      <c r="E220" s="568" t="s">
        <v>11</v>
      </c>
      <c r="F220" s="579">
        <v>1200000</v>
      </c>
      <c r="G220" s="579" t="s">
        <v>21</v>
      </c>
      <c r="H220" s="579" t="s">
        <v>21</v>
      </c>
      <c r="I220" s="568" t="s">
        <v>553</v>
      </c>
      <c r="J220" s="568" t="s">
        <v>429</v>
      </c>
      <c r="K220" s="570"/>
    </row>
    <row r="221" ht="54" spans="1:11">
      <c r="A221" s="568"/>
      <c r="B221" s="568">
        <f t="shared" si="1"/>
        <v>214</v>
      </c>
      <c r="C221" s="568" t="s">
        <v>554</v>
      </c>
      <c r="D221" s="569" t="s">
        <v>555</v>
      </c>
      <c r="E221" s="568" t="s">
        <v>11</v>
      </c>
      <c r="F221" s="579">
        <v>12000</v>
      </c>
      <c r="G221" s="579" t="s">
        <v>21</v>
      </c>
      <c r="H221" s="579" t="s">
        <v>21</v>
      </c>
      <c r="I221" s="568" t="s">
        <v>264</v>
      </c>
      <c r="J221" s="568" t="s">
        <v>264</v>
      </c>
      <c r="K221" s="570"/>
    </row>
    <row r="222" ht="40.5" spans="1:11">
      <c r="A222" s="568"/>
      <c r="B222" s="568">
        <f t="shared" si="1"/>
        <v>215</v>
      </c>
      <c r="C222" s="568" t="s">
        <v>556</v>
      </c>
      <c r="D222" s="569" t="s">
        <v>557</v>
      </c>
      <c r="E222" s="568" t="s">
        <v>11</v>
      </c>
      <c r="F222" s="579" t="s">
        <v>21</v>
      </c>
      <c r="G222" s="605">
        <v>2021</v>
      </c>
      <c r="H222" s="579">
        <v>2023</v>
      </c>
      <c r="I222" s="568" t="s">
        <v>558</v>
      </c>
      <c r="J222" s="568" t="s">
        <v>559</v>
      </c>
      <c r="K222" s="570"/>
    </row>
    <row r="223" ht="40.5" spans="1:11">
      <c r="A223" s="568"/>
      <c r="B223" s="568">
        <f t="shared" si="1"/>
        <v>216</v>
      </c>
      <c r="C223" s="568" t="s">
        <v>560</v>
      </c>
      <c r="D223" s="569" t="s">
        <v>561</v>
      </c>
      <c r="E223" s="568" t="s">
        <v>11</v>
      </c>
      <c r="F223" s="579" t="s">
        <v>21</v>
      </c>
      <c r="G223" s="605">
        <v>2021</v>
      </c>
      <c r="H223" s="579">
        <v>2023</v>
      </c>
      <c r="I223" s="568" t="s">
        <v>311</v>
      </c>
      <c r="J223" s="568" t="s">
        <v>59</v>
      </c>
      <c r="K223" s="570"/>
    </row>
    <row r="224" ht="36" customHeight="1" spans="1:11">
      <c r="A224" s="568" t="s">
        <v>562</v>
      </c>
      <c r="B224" s="568">
        <f t="shared" si="1"/>
        <v>217</v>
      </c>
      <c r="C224" s="568" t="s">
        <v>563</v>
      </c>
      <c r="D224" s="569" t="s">
        <v>564</v>
      </c>
      <c r="E224" s="568" t="s">
        <v>10</v>
      </c>
      <c r="F224" s="583">
        <v>26500</v>
      </c>
      <c r="G224" s="579" t="s">
        <v>21</v>
      </c>
      <c r="H224" s="579" t="s">
        <v>21</v>
      </c>
      <c r="I224" s="568" t="s">
        <v>37</v>
      </c>
      <c r="J224" s="568" t="s">
        <v>38</v>
      </c>
      <c r="K224" s="570"/>
    </row>
    <row r="225" ht="27" spans="1:22">
      <c r="A225" s="568"/>
      <c r="B225" s="568">
        <f t="shared" si="1"/>
        <v>218</v>
      </c>
      <c r="C225" s="568" t="s">
        <v>565</v>
      </c>
      <c r="D225" s="569" t="s">
        <v>566</v>
      </c>
      <c r="E225" s="568" t="s">
        <v>10</v>
      </c>
      <c r="F225" s="589">
        <v>6000</v>
      </c>
      <c r="G225" s="579" t="s">
        <v>21</v>
      </c>
      <c r="H225" s="579" t="s">
        <v>21</v>
      </c>
      <c r="I225" s="588" t="s">
        <v>277</v>
      </c>
      <c r="J225" s="568" t="s">
        <v>278</v>
      </c>
      <c r="K225" s="570"/>
      <c r="O225" s="568"/>
      <c r="P225" s="568"/>
      <c r="Q225" s="568"/>
      <c r="R225" s="579"/>
      <c r="S225" s="605"/>
      <c r="T225" s="579"/>
      <c r="U225" s="568"/>
      <c r="V225" s="568"/>
    </row>
    <row r="226" ht="40.5" spans="1:27">
      <c r="A226" s="568"/>
      <c r="B226" s="568">
        <f t="shared" si="1"/>
        <v>219</v>
      </c>
      <c r="C226" s="568" t="s">
        <v>567</v>
      </c>
      <c r="D226" s="569" t="s">
        <v>568</v>
      </c>
      <c r="E226" s="568" t="s">
        <v>10</v>
      </c>
      <c r="F226" s="579">
        <v>5000</v>
      </c>
      <c r="G226" s="579">
        <v>2021</v>
      </c>
      <c r="H226" s="579">
        <v>2025</v>
      </c>
      <c r="I226" s="568" t="s">
        <v>569</v>
      </c>
      <c r="J226" s="568" t="s">
        <v>273</v>
      </c>
      <c r="K226" s="568" t="s">
        <v>273</v>
      </c>
      <c r="L226" s="587" t="s">
        <v>273</v>
      </c>
      <c r="M226" s="568" t="s">
        <v>273</v>
      </c>
      <c r="N226" s="568" t="s">
        <v>273</v>
      </c>
      <c r="O226" s="568" t="s">
        <v>273</v>
      </c>
      <c r="P226" s="568" t="s">
        <v>273</v>
      </c>
      <c r="Q226" s="568" t="s">
        <v>273</v>
      </c>
      <c r="R226" s="568" t="s">
        <v>273</v>
      </c>
      <c r="S226" s="568" t="s">
        <v>273</v>
      </c>
      <c r="T226" s="568" t="s">
        <v>273</v>
      </c>
      <c r="U226" s="568" t="s">
        <v>273</v>
      </c>
      <c r="V226" s="568" t="s">
        <v>273</v>
      </c>
      <c r="W226" s="568" t="s">
        <v>273</v>
      </c>
      <c r="X226" s="568" t="s">
        <v>273</v>
      </c>
      <c r="Y226" s="568" t="s">
        <v>273</v>
      </c>
      <c r="Z226" s="568" t="s">
        <v>273</v>
      </c>
      <c r="AA226" s="591" t="s">
        <v>273</v>
      </c>
    </row>
    <row r="227" ht="27" spans="1:11">
      <c r="A227" s="568"/>
      <c r="B227" s="568">
        <f t="shared" si="1"/>
        <v>220</v>
      </c>
      <c r="C227" s="568" t="s">
        <v>570</v>
      </c>
      <c r="D227" s="569" t="s">
        <v>571</v>
      </c>
      <c r="E227" s="568" t="s">
        <v>11</v>
      </c>
      <c r="F227" s="579" t="s">
        <v>21</v>
      </c>
      <c r="G227" s="579">
        <v>2021</v>
      </c>
      <c r="H227" s="579">
        <v>2023</v>
      </c>
      <c r="I227" s="579" t="s">
        <v>21</v>
      </c>
      <c r="J227" s="568" t="s">
        <v>47</v>
      </c>
      <c r="K227" s="570"/>
    </row>
    <row r="228" ht="27" spans="1:11">
      <c r="A228" s="568"/>
      <c r="B228" s="568">
        <f t="shared" si="1"/>
        <v>221</v>
      </c>
      <c r="C228" s="568" t="s">
        <v>572</v>
      </c>
      <c r="D228" s="569" t="s">
        <v>573</v>
      </c>
      <c r="E228" s="568" t="s">
        <v>11</v>
      </c>
      <c r="F228" s="579" t="s">
        <v>21</v>
      </c>
      <c r="G228" s="579">
        <v>2021</v>
      </c>
      <c r="H228" s="579">
        <v>2023</v>
      </c>
      <c r="I228" s="579" t="s">
        <v>21</v>
      </c>
      <c r="J228" s="568" t="s">
        <v>47</v>
      </c>
      <c r="K228" s="570"/>
    </row>
    <row r="229" ht="27" spans="1:11">
      <c r="A229" s="568"/>
      <c r="B229" s="568">
        <f t="shared" si="1"/>
        <v>222</v>
      </c>
      <c r="C229" s="568" t="s">
        <v>574</v>
      </c>
      <c r="D229" s="569" t="s">
        <v>575</v>
      </c>
      <c r="E229" s="568" t="s">
        <v>11</v>
      </c>
      <c r="F229" s="579">
        <v>10750</v>
      </c>
      <c r="G229" s="605">
        <v>2021</v>
      </c>
      <c r="H229" s="579">
        <v>2023</v>
      </c>
      <c r="I229" s="568" t="s">
        <v>527</v>
      </c>
      <c r="J229" s="568" t="s">
        <v>47</v>
      </c>
      <c r="K229" s="570"/>
    </row>
    <row r="230" ht="27" spans="1:11">
      <c r="A230" s="568"/>
      <c r="B230" s="568">
        <f t="shared" si="1"/>
        <v>223</v>
      </c>
      <c r="C230" s="568" t="s">
        <v>576</v>
      </c>
      <c r="D230" s="569" t="s">
        <v>577</v>
      </c>
      <c r="E230" s="568" t="s">
        <v>11</v>
      </c>
      <c r="F230" s="579" t="s">
        <v>21</v>
      </c>
      <c r="G230" s="568">
        <v>2022</v>
      </c>
      <c r="H230" s="568">
        <v>2024</v>
      </c>
      <c r="I230" s="568" t="s">
        <v>300</v>
      </c>
      <c r="J230" s="568" t="s">
        <v>59</v>
      </c>
      <c r="K230" s="570"/>
    </row>
    <row r="231" ht="27" spans="1:11">
      <c r="A231" s="568"/>
      <c r="B231" s="568">
        <f t="shared" si="1"/>
        <v>224</v>
      </c>
      <c r="C231" s="568" t="s">
        <v>578</v>
      </c>
      <c r="D231" s="569" t="s">
        <v>579</v>
      </c>
      <c r="E231" s="568" t="s">
        <v>11</v>
      </c>
      <c r="F231" s="579" t="s">
        <v>21</v>
      </c>
      <c r="G231" s="579">
        <v>2021</v>
      </c>
      <c r="H231" s="579">
        <v>2023</v>
      </c>
      <c r="I231" s="579" t="s">
        <v>21</v>
      </c>
      <c r="J231" s="568" t="s">
        <v>47</v>
      </c>
      <c r="K231" s="570"/>
    </row>
    <row r="232" ht="27" spans="1:11">
      <c r="A232" s="568"/>
      <c r="B232" s="568">
        <f t="shared" si="1"/>
        <v>225</v>
      </c>
      <c r="C232" s="568" t="s">
        <v>580</v>
      </c>
      <c r="D232" s="569" t="s">
        <v>581</v>
      </c>
      <c r="E232" s="568" t="s">
        <v>11</v>
      </c>
      <c r="F232" s="579" t="s">
        <v>21</v>
      </c>
      <c r="G232" s="579">
        <v>2021</v>
      </c>
      <c r="H232" s="579">
        <v>2023</v>
      </c>
      <c r="I232" s="579" t="s">
        <v>21</v>
      </c>
      <c r="J232" s="568" t="s">
        <v>47</v>
      </c>
      <c r="K232" s="570"/>
    </row>
    <row r="233" ht="27" spans="1:11">
      <c r="A233" s="568"/>
      <c r="B233" s="568">
        <f t="shared" si="1"/>
        <v>226</v>
      </c>
      <c r="C233" s="568" t="s">
        <v>587</v>
      </c>
      <c r="D233" s="569" t="s">
        <v>588</v>
      </c>
      <c r="E233" s="568" t="s">
        <v>10</v>
      </c>
      <c r="F233" s="579" t="s">
        <v>21</v>
      </c>
      <c r="G233" s="579" t="s">
        <v>21</v>
      </c>
      <c r="H233" s="579" t="s">
        <v>21</v>
      </c>
      <c r="I233" s="579" t="s">
        <v>21</v>
      </c>
      <c r="J233" s="568" t="s">
        <v>589</v>
      </c>
      <c r="K233" s="570"/>
    </row>
    <row r="234" ht="27" spans="1:11">
      <c r="A234" s="568"/>
      <c r="B234" s="568">
        <f t="shared" si="1"/>
        <v>227</v>
      </c>
      <c r="C234" s="592" t="s">
        <v>518</v>
      </c>
      <c r="D234" s="593" t="s">
        <v>590</v>
      </c>
      <c r="E234" s="568" t="s">
        <v>10</v>
      </c>
      <c r="F234" s="579" t="s">
        <v>21</v>
      </c>
      <c r="G234" s="579">
        <v>2021</v>
      </c>
      <c r="H234" s="579">
        <v>2025</v>
      </c>
      <c r="I234" s="568" t="s">
        <v>520</v>
      </c>
      <c r="J234" s="568" t="s">
        <v>429</v>
      </c>
      <c r="K234" s="570"/>
    </row>
    <row r="235" ht="40.5" spans="1:11">
      <c r="A235" s="568"/>
      <c r="B235" s="568">
        <f t="shared" si="1"/>
        <v>228</v>
      </c>
      <c r="C235" s="592" t="s">
        <v>591</v>
      </c>
      <c r="D235" s="593" t="s">
        <v>592</v>
      </c>
      <c r="E235" s="568" t="s">
        <v>10</v>
      </c>
      <c r="F235" s="579" t="s">
        <v>21</v>
      </c>
      <c r="G235" s="579">
        <v>2021</v>
      </c>
      <c r="H235" s="579">
        <v>2023</v>
      </c>
      <c r="I235" s="579" t="s">
        <v>21</v>
      </c>
      <c r="J235" s="568" t="s">
        <v>59</v>
      </c>
      <c r="K235" s="570"/>
    </row>
    <row r="236" ht="27" spans="1:11">
      <c r="A236" s="568"/>
      <c r="B236" s="568">
        <f t="shared" si="1"/>
        <v>229</v>
      </c>
      <c r="C236" s="568" t="s">
        <v>593</v>
      </c>
      <c r="D236" s="569" t="s">
        <v>594</v>
      </c>
      <c r="E236" s="568" t="s">
        <v>10</v>
      </c>
      <c r="F236" s="579" t="s">
        <v>21</v>
      </c>
      <c r="G236" s="579" t="s">
        <v>21</v>
      </c>
      <c r="H236" s="579" t="s">
        <v>21</v>
      </c>
      <c r="I236" s="568" t="s">
        <v>595</v>
      </c>
      <c r="J236" s="568" t="s">
        <v>47</v>
      </c>
      <c r="K236" s="570"/>
    </row>
    <row r="237" ht="27" spans="1:11">
      <c r="A237" s="568"/>
      <c r="B237" s="568">
        <f t="shared" si="1"/>
        <v>230</v>
      </c>
      <c r="C237" s="568" t="s">
        <v>1445</v>
      </c>
      <c r="D237" s="569" t="s">
        <v>1446</v>
      </c>
      <c r="E237" s="568" t="s">
        <v>85</v>
      </c>
      <c r="F237" s="579">
        <v>700</v>
      </c>
      <c r="G237" s="579">
        <v>2020</v>
      </c>
      <c r="H237" s="579">
        <v>2021</v>
      </c>
      <c r="I237" s="568" t="s">
        <v>311</v>
      </c>
      <c r="J237" s="568" t="s">
        <v>59</v>
      </c>
      <c r="K237" s="570"/>
    </row>
    <row r="238" ht="27" spans="1:11">
      <c r="A238" s="568"/>
      <c r="B238" s="568">
        <f t="shared" si="1"/>
        <v>231</v>
      </c>
      <c r="C238" s="568" t="s">
        <v>1447</v>
      </c>
      <c r="D238" s="569" t="s">
        <v>1448</v>
      </c>
      <c r="E238" s="568" t="s">
        <v>85</v>
      </c>
      <c r="F238" s="579">
        <v>2500</v>
      </c>
      <c r="G238" s="579">
        <v>2019</v>
      </c>
      <c r="H238" s="579">
        <v>2021</v>
      </c>
      <c r="I238" s="568" t="s">
        <v>149</v>
      </c>
      <c r="J238" s="568" t="s">
        <v>34</v>
      </c>
      <c r="K238" s="570"/>
    </row>
    <row r="239" ht="54" spans="1:11">
      <c r="A239" s="568"/>
      <c r="B239" s="568">
        <f t="shared" si="1"/>
        <v>232</v>
      </c>
      <c r="C239" s="568" t="s">
        <v>1450</v>
      </c>
      <c r="D239" s="569" t="s">
        <v>1451</v>
      </c>
      <c r="E239" s="568" t="s">
        <v>85</v>
      </c>
      <c r="F239" s="579">
        <v>132000</v>
      </c>
      <c r="G239" s="579">
        <v>2018</v>
      </c>
      <c r="H239" s="579">
        <v>2021</v>
      </c>
      <c r="I239" s="568" t="s">
        <v>243</v>
      </c>
      <c r="J239" s="568" t="s">
        <v>54</v>
      </c>
      <c r="K239" s="570"/>
    </row>
    <row r="240" ht="27" spans="1:11">
      <c r="A240" s="568"/>
      <c r="B240" s="568">
        <f t="shared" si="1"/>
        <v>233</v>
      </c>
      <c r="C240" s="568" t="s">
        <v>1452</v>
      </c>
      <c r="D240" s="569" t="s">
        <v>1453</v>
      </c>
      <c r="E240" s="568" t="s">
        <v>11</v>
      </c>
      <c r="F240" s="579" t="s">
        <v>21</v>
      </c>
      <c r="G240" s="579">
        <v>2021</v>
      </c>
      <c r="H240" s="579">
        <v>2023</v>
      </c>
      <c r="I240" s="568" t="s">
        <v>595</v>
      </c>
      <c r="J240" s="568" t="s">
        <v>47</v>
      </c>
      <c r="K240" s="570"/>
    </row>
    <row r="241" ht="108" spans="1:11">
      <c r="A241" s="568"/>
      <c r="B241" s="568">
        <f t="shared" si="1"/>
        <v>234</v>
      </c>
      <c r="C241" s="568" t="s">
        <v>1454</v>
      </c>
      <c r="D241" s="569" t="s">
        <v>1455</v>
      </c>
      <c r="E241" s="568" t="s">
        <v>10</v>
      </c>
      <c r="F241" s="579">
        <v>923</v>
      </c>
      <c r="G241" s="579">
        <v>2021</v>
      </c>
      <c r="H241" s="579">
        <v>2021</v>
      </c>
      <c r="I241" s="568" t="s">
        <v>37</v>
      </c>
      <c r="J241" s="568" t="s">
        <v>38</v>
      </c>
      <c r="K241" s="570"/>
    </row>
    <row r="242" ht="67.5" spans="1:11">
      <c r="A242" s="568"/>
      <c r="B242" s="568">
        <f t="shared" si="1"/>
        <v>235</v>
      </c>
      <c r="C242" s="568" t="s">
        <v>1456</v>
      </c>
      <c r="D242" s="569" t="s">
        <v>1457</v>
      </c>
      <c r="E242" s="568" t="s">
        <v>10</v>
      </c>
      <c r="F242" s="579">
        <v>98</v>
      </c>
      <c r="G242" s="579">
        <v>2021</v>
      </c>
      <c r="H242" s="579">
        <v>2021</v>
      </c>
      <c r="I242" s="568" t="s">
        <v>219</v>
      </c>
      <c r="J242" s="568" t="s">
        <v>110</v>
      </c>
      <c r="K242" s="570"/>
    </row>
    <row r="243" ht="27" spans="1:11">
      <c r="A243" s="568"/>
      <c r="B243" s="568">
        <f t="shared" si="1"/>
        <v>236</v>
      </c>
      <c r="C243" s="568" t="s">
        <v>1458</v>
      </c>
      <c r="D243" s="569" t="s">
        <v>1459</v>
      </c>
      <c r="E243" s="568" t="s">
        <v>10</v>
      </c>
      <c r="F243" s="579">
        <v>60</v>
      </c>
      <c r="G243" s="579">
        <v>2021</v>
      </c>
      <c r="H243" s="579">
        <v>2021</v>
      </c>
      <c r="I243" s="568" t="s">
        <v>247</v>
      </c>
      <c r="J243" s="568" t="s">
        <v>248</v>
      </c>
      <c r="K243" s="570"/>
    </row>
    <row r="244" ht="27" spans="1:11">
      <c r="A244" s="568"/>
      <c r="B244" s="568">
        <f t="shared" si="1"/>
        <v>237</v>
      </c>
      <c r="C244" s="568" t="s">
        <v>1460</v>
      </c>
      <c r="D244" s="569" t="s">
        <v>1461</v>
      </c>
      <c r="E244" s="568" t="s">
        <v>10</v>
      </c>
      <c r="F244" s="579">
        <v>1000</v>
      </c>
      <c r="G244" s="579">
        <v>2021</v>
      </c>
      <c r="H244" s="579">
        <v>2025</v>
      </c>
      <c r="I244" s="568" t="s">
        <v>272</v>
      </c>
      <c r="J244" s="568" t="s">
        <v>273</v>
      </c>
      <c r="K244" s="570"/>
    </row>
    <row r="245" ht="40.5" spans="1:11">
      <c r="A245" s="568"/>
      <c r="B245" s="568">
        <f t="shared" si="1"/>
        <v>238</v>
      </c>
      <c r="C245" s="568" t="s">
        <v>1462</v>
      </c>
      <c r="D245" s="569" t="s">
        <v>1463</v>
      </c>
      <c r="E245" s="568" t="s">
        <v>10</v>
      </c>
      <c r="F245" s="579">
        <v>600</v>
      </c>
      <c r="G245" s="579">
        <v>2020</v>
      </c>
      <c r="H245" s="579">
        <v>2021</v>
      </c>
      <c r="I245" s="568" t="s">
        <v>219</v>
      </c>
      <c r="J245" s="568" t="s">
        <v>110</v>
      </c>
      <c r="K245" s="570"/>
    </row>
    <row r="246" ht="40.5" spans="1:11">
      <c r="A246" s="568"/>
      <c r="B246" s="568">
        <f t="shared" si="1"/>
        <v>239</v>
      </c>
      <c r="C246" s="568" t="s">
        <v>1464</v>
      </c>
      <c r="D246" s="569" t="s">
        <v>1465</v>
      </c>
      <c r="E246" s="568" t="s">
        <v>10</v>
      </c>
      <c r="F246" s="579">
        <v>300</v>
      </c>
      <c r="G246" s="579">
        <v>2021</v>
      </c>
      <c r="H246" s="579">
        <v>2021</v>
      </c>
      <c r="I246" s="568" t="s">
        <v>520</v>
      </c>
      <c r="J246" s="568" t="s">
        <v>47</v>
      </c>
      <c r="K246" s="570"/>
    </row>
    <row r="247" ht="40.5" spans="1:11">
      <c r="A247" s="568"/>
      <c r="B247" s="568">
        <f t="shared" si="1"/>
        <v>240</v>
      </c>
      <c r="C247" s="568" t="s">
        <v>1466</v>
      </c>
      <c r="D247" s="569" t="s">
        <v>1467</v>
      </c>
      <c r="E247" s="568" t="s">
        <v>10</v>
      </c>
      <c r="F247" s="579">
        <v>700</v>
      </c>
      <c r="G247" s="579">
        <v>2021</v>
      </c>
      <c r="H247" s="579">
        <v>2021</v>
      </c>
      <c r="I247" s="568" t="s">
        <v>520</v>
      </c>
      <c r="J247" s="568" t="s">
        <v>47</v>
      </c>
      <c r="K247" s="570"/>
    </row>
    <row r="248" ht="27" spans="1:11">
      <c r="A248" s="568"/>
      <c r="B248" s="568">
        <f t="shared" si="1"/>
        <v>241</v>
      </c>
      <c r="C248" s="568" t="s">
        <v>1468</v>
      </c>
      <c r="D248" s="569" t="s">
        <v>1469</v>
      </c>
      <c r="E248" s="568" t="s">
        <v>10</v>
      </c>
      <c r="F248" s="579">
        <v>300</v>
      </c>
      <c r="G248" s="579">
        <v>2021</v>
      </c>
      <c r="H248" s="579">
        <v>2021</v>
      </c>
      <c r="I248" s="568" t="s">
        <v>520</v>
      </c>
      <c r="J248" s="568" t="s">
        <v>47</v>
      </c>
      <c r="K248" s="570"/>
    </row>
    <row r="249" ht="40.5" spans="1:11">
      <c r="A249" s="568"/>
      <c r="B249" s="568">
        <f t="shared" si="1"/>
        <v>242</v>
      </c>
      <c r="C249" s="568" t="s">
        <v>1470</v>
      </c>
      <c r="D249" s="569" t="s">
        <v>1471</v>
      </c>
      <c r="E249" s="568" t="s">
        <v>10</v>
      </c>
      <c r="F249" s="579">
        <v>325</v>
      </c>
      <c r="G249" s="579">
        <v>2021</v>
      </c>
      <c r="H249" s="579">
        <v>2021</v>
      </c>
      <c r="I249" s="568" t="s">
        <v>520</v>
      </c>
      <c r="J249" s="568" t="s">
        <v>47</v>
      </c>
      <c r="K249" s="570"/>
    </row>
    <row r="250" ht="54" spans="1:11">
      <c r="A250" s="568"/>
      <c r="B250" s="568">
        <f t="shared" si="1"/>
        <v>243</v>
      </c>
      <c r="C250" s="568" t="s">
        <v>1472</v>
      </c>
      <c r="D250" s="569" t="s">
        <v>1473</v>
      </c>
      <c r="E250" s="568" t="s">
        <v>10</v>
      </c>
      <c r="F250" s="579">
        <v>600</v>
      </c>
      <c r="G250" s="579">
        <v>2021</v>
      </c>
      <c r="H250" s="579">
        <v>2021</v>
      </c>
      <c r="I250" s="568" t="s">
        <v>149</v>
      </c>
      <c r="J250" s="568" t="s">
        <v>34</v>
      </c>
      <c r="K250" s="570"/>
    </row>
    <row r="251" ht="54" spans="1:11">
      <c r="A251" s="568"/>
      <c r="B251" s="568">
        <f t="shared" ref="B251:B277" si="2">B250+1</f>
        <v>244</v>
      </c>
      <c r="C251" s="568" t="s">
        <v>1475</v>
      </c>
      <c r="D251" s="569" t="s">
        <v>1476</v>
      </c>
      <c r="E251" s="568" t="s">
        <v>10</v>
      </c>
      <c r="F251" s="579">
        <v>800</v>
      </c>
      <c r="G251" s="579">
        <v>2021</v>
      </c>
      <c r="H251" s="579">
        <v>2021</v>
      </c>
      <c r="I251" s="568" t="s">
        <v>149</v>
      </c>
      <c r="J251" s="568" t="s">
        <v>34</v>
      </c>
      <c r="K251" s="570"/>
    </row>
    <row r="252" ht="27" spans="1:11">
      <c r="A252" s="568"/>
      <c r="B252" s="568">
        <f t="shared" si="2"/>
        <v>245</v>
      </c>
      <c r="C252" s="568" t="s">
        <v>1477</v>
      </c>
      <c r="D252" s="569" t="s">
        <v>1478</v>
      </c>
      <c r="E252" s="568" t="s">
        <v>10</v>
      </c>
      <c r="F252" s="579">
        <v>350</v>
      </c>
      <c r="G252" s="579">
        <v>2021</v>
      </c>
      <c r="H252" s="579">
        <v>2021</v>
      </c>
      <c r="I252" s="568" t="s">
        <v>520</v>
      </c>
      <c r="J252" s="568" t="s">
        <v>59</v>
      </c>
      <c r="K252" s="570"/>
    </row>
    <row r="253" ht="148.5" spans="1:11">
      <c r="A253" s="568"/>
      <c r="B253" s="568">
        <f t="shared" si="2"/>
        <v>246</v>
      </c>
      <c r="C253" s="568" t="s">
        <v>1479</v>
      </c>
      <c r="D253" s="569" t="s">
        <v>1948</v>
      </c>
      <c r="E253" s="568" t="s">
        <v>85</v>
      </c>
      <c r="F253" s="579">
        <v>12251</v>
      </c>
      <c r="G253" s="579">
        <v>2019</v>
      </c>
      <c r="H253" s="579">
        <v>2022</v>
      </c>
      <c r="I253" s="568" t="s">
        <v>277</v>
      </c>
      <c r="J253" s="568" t="s">
        <v>278</v>
      </c>
      <c r="K253" s="570"/>
    </row>
    <row r="254" ht="54" spans="1:11">
      <c r="A254" s="568"/>
      <c r="B254" s="568">
        <f t="shared" si="2"/>
        <v>247</v>
      </c>
      <c r="C254" s="568" t="s">
        <v>1481</v>
      </c>
      <c r="D254" s="569" t="s">
        <v>1482</v>
      </c>
      <c r="E254" s="568" t="s">
        <v>85</v>
      </c>
      <c r="F254" s="579">
        <v>5000</v>
      </c>
      <c r="G254" s="579">
        <v>2020</v>
      </c>
      <c r="H254" s="579">
        <v>2021</v>
      </c>
      <c r="I254" s="568" t="s">
        <v>243</v>
      </c>
      <c r="J254" s="568" t="s">
        <v>54</v>
      </c>
      <c r="K254" s="570"/>
    </row>
    <row r="255" spans="1:11">
      <c r="A255" s="568"/>
      <c r="B255" s="568">
        <f t="shared" si="2"/>
        <v>248</v>
      </c>
      <c r="C255" s="568" t="s">
        <v>1483</v>
      </c>
      <c r="D255" s="569" t="s">
        <v>1484</v>
      </c>
      <c r="E255" s="568" t="s">
        <v>85</v>
      </c>
      <c r="F255" s="579">
        <v>700</v>
      </c>
      <c r="G255" s="579">
        <v>2020</v>
      </c>
      <c r="H255" s="579">
        <v>2021</v>
      </c>
      <c r="I255" s="568" t="s">
        <v>243</v>
      </c>
      <c r="J255" s="568" t="s">
        <v>54</v>
      </c>
      <c r="K255" s="570"/>
    </row>
    <row r="256" ht="54" spans="1:11">
      <c r="A256" s="568"/>
      <c r="B256" s="568">
        <f t="shared" si="2"/>
        <v>249</v>
      </c>
      <c r="C256" s="568" t="s">
        <v>1485</v>
      </c>
      <c r="D256" s="569" t="s">
        <v>1486</v>
      </c>
      <c r="E256" s="568" t="s">
        <v>85</v>
      </c>
      <c r="F256" s="579">
        <v>1800</v>
      </c>
      <c r="G256" s="579">
        <v>2020</v>
      </c>
      <c r="H256" s="579">
        <v>2021</v>
      </c>
      <c r="I256" s="568" t="s">
        <v>243</v>
      </c>
      <c r="J256" s="568" t="s">
        <v>54</v>
      </c>
      <c r="K256" s="570"/>
    </row>
    <row r="257" ht="27" spans="1:11">
      <c r="A257" s="568"/>
      <c r="B257" s="568">
        <f t="shared" si="2"/>
        <v>250</v>
      </c>
      <c r="C257" s="568" t="s">
        <v>1487</v>
      </c>
      <c r="D257" s="569" t="s">
        <v>1488</v>
      </c>
      <c r="E257" s="568" t="s">
        <v>85</v>
      </c>
      <c r="F257" s="579">
        <v>7000</v>
      </c>
      <c r="G257" s="579">
        <v>2020</v>
      </c>
      <c r="H257" s="579">
        <v>2021</v>
      </c>
      <c r="I257" s="568" t="s">
        <v>243</v>
      </c>
      <c r="J257" s="568" t="s">
        <v>54</v>
      </c>
      <c r="K257" s="570"/>
    </row>
    <row r="258" ht="27" spans="1:11">
      <c r="A258" s="568"/>
      <c r="B258" s="568">
        <f t="shared" si="2"/>
        <v>251</v>
      </c>
      <c r="C258" s="568" t="s">
        <v>1489</v>
      </c>
      <c r="D258" s="569" t="s">
        <v>1490</v>
      </c>
      <c r="E258" s="568" t="s">
        <v>85</v>
      </c>
      <c r="F258" s="579">
        <v>3000</v>
      </c>
      <c r="G258" s="579">
        <v>2020</v>
      </c>
      <c r="H258" s="579">
        <v>2021</v>
      </c>
      <c r="I258" s="568" t="s">
        <v>243</v>
      </c>
      <c r="J258" s="568" t="s">
        <v>54</v>
      </c>
      <c r="K258" s="570"/>
    </row>
    <row r="259" ht="27" spans="1:11">
      <c r="A259" s="568"/>
      <c r="B259" s="568">
        <f t="shared" si="2"/>
        <v>252</v>
      </c>
      <c r="C259" s="568" t="s">
        <v>1491</v>
      </c>
      <c r="D259" s="569" t="s">
        <v>1492</v>
      </c>
      <c r="E259" s="568" t="s">
        <v>85</v>
      </c>
      <c r="F259" s="579">
        <v>1700</v>
      </c>
      <c r="G259" s="579">
        <v>2020</v>
      </c>
      <c r="H259" s="579">
        <v>2021</v>
      </c>
      <c r="I259" s="568" t="s">
        <v>243</v>
      </c>
      <c r="J259" s="568" t="s">
        <v>54</v>
      </c>
      <c r="K259" s="570"/>
    </row>
    <row r="260" ht="40.5" spans="1:11">
      <c r="A260" s="568"/>
      <c r="B260" s="568">
        <f t="shared" si="2"/>
        <v>253</v>
      </c>
      <c r="C260" s="568" t="s">
        <v>1493</v>
      </c>
      <c r="D260" s="569" t="s">
        <v>1494</v>
      </c>
      <c r="E260" s="568" t="s">
        <v>85</v>
      </c>
      <c r="F260" s="579">
        <v>1500</v>
      </c>
      <c r="G260" s="579">
        <v>2020</v>
      </c>
      <c r="H260" s="579">
        <v>2021</v>
      </c>
      <c r="I260" s="568" t="s">
        <v>149</v>
      </c>
      <c r="J260" s="568" t="s">
        <v>34</v>
      </c>
      <c r="K260" s="570"/>
    </row>
    <row r="261" ht="40.5" spans="1:11">
      <c r="A261" s="568"/>
      <c r="B261" s="568">
        <f t="shared" si="2"/>
        <v>254</v>
      </c>
      <c r="C261" s="568" t="s">
        <v>1496</v>
      </c>
      <c r="D261" s="569" t="s">
        <v>1497</v>
      </c>
      <c r="E261" s="568" t="s">
        <v>85</v>
      </c>
      <c r="F261" s="579">
        <v>3000</v>
      </c>
      <c r="G261" s="579">
        <v>2020</v>
      </c>
      <c r="H261" s="579">
        <v>2021</v>
      </c>
      <c r="I261" s="568" t="s">
        <v>149</v>
      </c>
      <c r="J261" s="568" t="s">
        <v>34</v>
      </c>
      <c r="K261" s="570"/>
    </row>
    <row r="262" ht="27" spans="1:11">
      <c r="A262" s="568"/>
      <c r="B262" s="568">
        <f t="shared" si="2"/>
        <v>255</v>
      </c>
      <c r="C262" s="568" t="s">
        <v>1498</v>
      </c>
      <c r="D262" s="569" t="s">
        <v>1499</v>
      </c>
      <c r="E262" s="568" t="s">
        <v>85</v>
      </c>
      <c r="F262" s="579">
        <v>800</v>
      </c>
      <c r="G262" s="579">
        <v>2020</v>
      </c>
      <c r="H262" s="579">
        <v>2021</v>
      </c>
      <c r="I262" s="568" t="s">
        <v>219</v>
      </c>
      <c r="J262" s="568" t="s">
        <v>110</v>
      </c>
      <c r="K262" s="570"/>
    </row>
    <row r="263" ht="27" spans="1:11">
      <c r="A263" s="568"/>
      <c r="B263" s="568">
        <f t="shared" si="2"/>
        <v>256</v>
      </c>
      <c r="C263" s="568" t="s">
        <v>1500</v>
      </c>
      <c r="D263" s="569" t="s">
        <v>1501</v>
      </c>
      <c r="E263" s="568" t="s">
        <v>11</v>
      </c>
      <c r="F263" s="579" t="s">
        <v>21</v>
      </c>
      <c r="G263" s="579" t="s">
        <v>21</v>
      </c>
      <c r="H263" s="579" t="s">
        <v>21</v>
      </c>
      <c r="I263" s="568" t="s">
        <v>595</v>
      </c>
      <c r="J263" s="568" t="s">
        <v>47</v>
      </c>
      <c r="K263" s="570"/>
    </row>
    <row r="264" ht="27" spans="1:11">
      <c r="A264" s="568"/>
      <c r="B264" s="568">
        <f t="shared" si="2"/>
        <v>257</v>
      </c>
      <c r="C264" s="592" t="s">
        <v>597</v>
      </c>
      <c r="D264" s="593" t="s">
        <v>598</v>
      </c>
      <c r="E264" s="568" t="s">
        <v>10</v>
      </c>
      <c r="F264" s="579" t="s">
        <v>21</v>
      </c>
      <c r="G264" s="579" t="s">
        <v>21</v>
      </c>
      <c r="H264" s="579" t="s">
        <v>21</v>
      </c>
      <c r="I264" s="568" t="s">
        <v>520</v>
      </c>
      <c r="J264" s="568" t="s">
        <v>589</v>
      </c>
      <c r="K264" s="570"/>
    </row>
    <row r="265" ht="27" spans="1:11">
      <c r="A265" s="568"/>
      <c r="B265" s="568">
        <f t="shared" si="2"/>
        <v>258</v>
      </c>
      <c r="C265" s="592" t="s">
        <v>599</v>
      </c>
      <c r="D265" s="569" t="s">
        <v>600</v>
      </c>
      <c r="E265" s="568" t="s">
        <v>10</v>
      </c>
      <c r="F265" s="579" t="s">
        <v>21</v>
      </c>
      <c r="G265" s="579" t="s">
        <v>21</v>
      </c>
      <c r="H265" s="579" t="s">
        <v>21</v>
      </c>
      <c r="I265" s="568" t="s">
        <v>520</v>
      </c>
      <c r="J265" s="568" t="s">
        <v>59</v>
      </c>
      <c r="K265" s="570"/>
    </row>
    <row r="266" ht="40.5" spans="1:11">
      <c r="A266" s="568" t="s">
        <v>1502</v>
      </c>
      <c r="B266" s="568">
        <f t="shared" si="2"/>
        <v>259</v>
      </c>
      <c r="C266" s="592" t="s">
        <v>583</v>
      </c>
      <c r="D266" s="593" t="s">
        <v>584</v>
      </c>
      <c r="E266" s="568" t="s">
        <v>85</v>
      </c>
      <c r="F266" s="579">
        <v>10000</v>
      </c>
      <c r="G266" s="579">
        <v>2020</v>
      </c>
      <c r="H266" s="579">
        <v>2021</v>
      </c>
      <c r="I266" s="568" t="s">
        <v>21</v>
      </c>
      <c r="J266" s="568" t="s">
        <v>110</v>
      </c>
      <c r="K266" s="570"/>
    </row>
    <row r="267" ht="27" spans="1:11">
      <c r="A267" s="568"/>
      <c r="B267" s="568">
        <f t="shared" si="2"/>
        <v>260</v>
      </c>
      <c r="C267" s="592" t="s">
        <v>585</v>
      </c>
      <c r="D267" s="593" t="s">
        <v>586</v>
      </c>
      <c r="E267" s="568" t="s">
        <v>10</v>
      </c>
      <c r="F267" s="579">
        <v>6000</v>
      </c>
      <c r="G267" s="579">
        <v>2021</v>
      </c>
      <c r="H267" s="579">
        <v>2022</v>
      </c>
      <c r="I267" s="568" t="s">
        <v>272</v>
      </c>
      <c r="J267" s="568" t="s">
        <v>273</v>
      </c>
      <c r="K267" s="570"/>
    </row>
    <row r="268" ht="54" spans="1:11">
      <c r="A268" s="568"/>
      <c r="B268" s="568">
        <f t="shared" si="2"/>
        <v>261</v>
      </c>
      <c r="C268" s="592" t="s">
        <v>1503</v>
      </c>
      <c r="D268" s="593" t="s">
        <v>1504</v>
      </c>
      <c r="E268" s="568" t="s">
        <v>10</v>
      </c>
      <c r="F268" s="579">
        <v>399</v>
      </c>
      <c r="G268" s="579">
        <v>2021</v>
      </c>
      <c r="H268" s="579">
        <v>2021</v>
      </c>
      <c r="I268" s="568" t="s">
        <v>546</v>
      </c>
      <c r="J268" s="568" t="s">
        <v>121</v>
      </c>
      <c r="K268" s="570"/>
    </row>
    <row r="269" ht="40.5" spans="1:11">
      <c r="A269" s="568"/>
      <c r="B269" s="568">
        <f t="shared" si="2"/>
        <v>262</v>
      </c>
      <c r="C269" s="568" t="s">
        <v>1505</v>
      </c>
      <c r="D269" s="569" t="s">
        <v>1506</v>
      </c>
      <c r="E269" s="568" t="s">
        <v>85</v>
      </c>
      <c r="F269" s="579">
        <v>13000</v>
      </c>
      <c r="G269" s="579">
        <v>2020</v>
      </c>
      <c r="H269" s="579">
        <v>2021</v>
      </c>
      <c r="I269" s="568" t="s">
        <v>243</v>
      </c>
      <c r="J269" s="568" t="s">
        <v>54</v>
      </c>
      <c r="K269" s="570"/>
    </row>
    <row r="270" ht="40.5" spans="1:11">
      <c r="A270" s="568" t="s">
        <v>1507</v>
      </c>
      <c r="B270" s="568">
        <f t="shared" si="2"/>
        <v>263</v>
      </c>
      <c r="C270" s="568" t="s">
        <v>1508</v>
      </c>
      <c r="D270" s="569" t="s">
        <v>1509</v>
      </c>
      <c r="E270" s="568" t="s">
        <v>10</v>
      </c>
      <c r="F270" s="575">
        <v>2400</v>
      </c>
      <c r="G270" s="568">
        <v>2021</v>
      </c>
      <c r="H270" s="568">
        <v>2022</v>
      </c>
      <c r="I270" s="568" t="s">
        <v>243</v>
      </c>
      <c r="J270" s="588" t="s">
        <v>54</v>
      </c>
      <c r="K270" s="588"/>
    </row>
    <row r="271" ht="40.5" spans="1:11">
      <c r="A271" s="568"/>
      <c r="B271" s="568">
        <f t="shared" si="2"/>
        <v>264</v>
      </c>
      <c r="C271" s="568" t="s">
        <v>1510</v>
      </c>
      <c r="D271" s="569" t="s">
        <v>1511</v>
      </c>
      <c r="E271" s="568" t="s">
        <v>10</v>
      </c>
      <c r="F271" s="579">
        <v>220000</v>
      </c>
      <c r="G271" s="579">
        <v>2021</v>
      </c>
      <c r="H271" s="579">
        <v>2025</v>
      </c>
      <c r="I271" s="568" t="s">
        <v>603</v>
      </c>
      <c r="J271" s="568" t="s">
        <v>47</v>
      </c>
      <c r="K271" s="570"/>
    </row>
    <row r="272" ht="54" spans="1:11">
      <c r="A272" s="568"/>
      <c r="B272" s="568">
        <f t="shared" si="2"/>
        <v>265</v>
      </c>
      <c r="C272" s="568" t="s">
        <v>1513</v>
      </c>
      <c r="D272" s="569" t="s">
        <v>1514</v>
      </c>
      <c r="E272" s="568" t="s">
        <v>11</v>
      </c>
      <c r="F272" s="579" t="s">
        <v>21</v>
      </c>
      <c r="G272" s="579" t="s">
        <v>21</v>
      </c>
      <c r="H272" s="579" t="s">
        <v>21</v>
      </c>
      <c r="I272" s="579" t="s">
        <v>21</v>
      </c>
      <c r="J272" s="568" t="s">
        <v>47</v>
      </c>
      <c r="K272" s="570"/>
    </row>
    <row r="273" ht="54" spans="1:11">
      <c r="A273" s="568"/>
      <c r="B273" s="568">
        <f t="shared" si="2"/>
        <v>266</v>
      </c>
      <c r="C273" s="568" t="s">
        <v>1515</v>
      </c>
      <c r="D273" s="569" t="s">
        <v>1516</v>
      </c>
      <c r="E273" s="568" t="s">
        <v>10</v>
      </c>
      <c r="F273" s="579">
        <v>120000</v>
      </c>
      <c r="G273" s="579" t="s">
        <v>21</v>
      </c>
      <c r="H273" s="579" t="s">
        <v>21</v>
      </c>
      <c r="I273" s="568" t="s">
        <v>21</v>
      </c>
      <c r="J273" s="568" t="s">
        <v>609</v>
      </c>
      <c r="K273" s="570"/>
    </row>
    <row r="274" ht="27" spans="1:11">
      <c r="A274" s="568"/>
      <c r="B274" s="568">
        <f t="shared" si="2"/>
        <v>267</v>
      </c>
      <c r="C274" s="568" t="s">
        <v>1517</v>
      </c>
      <c r="D274" s="569" t="s">
        <v>1518</v>
      </c>
      <c r="E274" s="568" t="s">
        <v>85</v>
      </c>
      <c r="F274" s="575">
        <v>4500</v>
      </c>
      <c r="G274" s="568">
        <v>2019</v>
      </c>
      <c r="H274" s="568">
        <v>2021</v>
      </c>
      <c r="I274" s="568" t="s">
        <v>247</v>
      </c>
      <c r="J274" s="588" t="s">
        <v>248</v>
      </c>
      <c r="K274" s="588"/>
    </row>
    <row r="275" ht="40.5" spans="1:11">
      <c r="A275" s="568"/>
      <c r="B275" s="568">
        <f t="shared" si="2"/>
        <v>268</v>
      </c>
      <c r="C275" s="568" t="s">
        <v>1519</v>
      </c>
      <c r="D275" s="569" t="s">
        <v>1520</v>
      </c>
      <c r="E275" s="568" t="s">
        <v>10</v>
      </c>
      <c r="F275" s="575">
        <v>1000</v>
      </c>
      <c r="G275" s="568">
        <v>2021</v>
      </c>
      <c r="H275" s="568">
        <v>2021</v>
      </c>
      <c r="I275" s="568" t="s">
        <v>247</v>
      </c>
      <c r="J275" s="588" t="s">
        <v>248</v>
      </c>
      <c r="K275" s="588"/>
    </row>
    <row r="276" ht="54" spans="1:11">
      <c r="A276" s="568"/>
      <c r="B276" s="568">
        <f t="shared" si="2"/>
        <v>269</v>
      </c>
      <c r="C276" s="568" t="s">
        <v>1521</v>
      </c>
      <c r="D276" s="573" t="s">
        <v>1522</v>
      </c>
      <c r="E276" s="568" t="s">
        <v>10</v>
      </c>
      <c r="F276" s="589">
        <v>5000</v>
      </c>
      <c r="G276" s="579" t="s">
        <v>21</v>
      </c>
      <c r="H276" s="579" t="s">
        <v>21</v>
      </c>
      <c r="I276" s="588" t="s">
        <v>277</v>
      </c>
      <c r="J276" s="568" t="s">
        <v>278</v>
      </c>
      <c r="K276" s="570"/>
    </row>
    <row r="277" ht="40.5" spans="1:11">
      <c r="A277" s="568"/>
      <c r="B277" s="568">
        <f t="shared" si="2"/>
        <v>270</v>
      </c>
      <c r="C277" s="568" t="s">
        <v>1523</v>
      </c>
      <c r="D277" s="573" t="s">
        <v>613</v>
      </c>
      <c r="E277" s="568" t="s">
        <v>11</v>
      </c>
      <c r="F277" s="579" t="s">
        <v>21</v>
      </c>
      <c r="G277" s="579" t="s">
        <v>21</v>
      </c>
      <c r="H277" s="579" t="s">
        <v>21</v>
      </c>
      <c r="I277" s="579" t="s">
        <v>21</v>
      </c>
      <c r="J277" s="568" t="s">
        <v>47</v>
      </c>
      <c r="K277" s="570"/>
    </row>
    <row r="278" spans="1:11">
      <c r="A278" s="615" t="str">
        <f>项目库统计汇总表0!A6</f>
        <v>2、城市更新（合计项目112项，总投资1342.44亿元；其中新建项目71项，总投资905.10亿元；续建项目19项，总投资189.33亿元；谋划项目22项，总投资253.9亿元。）</v>
      </c>
      <c r="B278" s="616"/>
      <c r="C278" s="616"/>
      <c r="D278" s="616"/>
      <c r="E278" s="616"/>
      <c r="F278" s="616"/>
      <c r="G278" s="616"/>
      <c r="H278" s="616"/>
      <c r="I278" s="616"/>
      <c r="J278" s="616"/>
      <c r="K278" s="570"/>
    </row>
    <row r="279" ht="27" spans="1:11">
      <c r="A279" s="568" t="s">
        <v>615</v>
      </c>
      <c r="B279" s="568">
        <f>B277+1</f>
        <v>271</v>
      </c>
      <c r="C279" s="568" t="s">
        <v>616</v>
      </c>
      <c r="D279" s="569" t="s">
        <v>617</v>
      </c>
      <c r="E279" s="568" t="s">
        <v>10</v>
      </c>
      <c r="F279" s="576">
        <v>26814</v>
      </c>
      <c r="G279" s="568">
        <v>2021.1</v>
      </c>
      <c r="H279" s="568">
        <v>2022.12</v>
      </c>
      <c r="I279" s="568" t="s">
        <v>618</v>
      </c>
      <c r="J279" s="568" t="s">
        <v>59</v>
      </c>
      <c r="K279" s="570"/>
    </row>
    <row r="280" ht="27" spans="1:11">
      <c r="A280" s="568"/>
      <c r="B280" s="568">
        <f t="shared" ref="B280:B343" si="3">B279+1</f>
        <v>272</v>
      </c>
      <c r="C280" s="568" t="s">
        <v>620</v>
      </c>
      <c r="D280" s="569" t="s">
        <v>621</v>
      </c>
      <c r="E280" s="568" t="s">
        <v>10</v>
      </c>
      <c r="F280" s="576">
        <v>23765.3</v>
      </c>
      <c r="G280" s="568">
        <v>2021.1</v>
      </c>
      <c r="H280" s="568">
        <v>2022.12</v>
      </c>
      <c r="I280" s="568" t="s">
        <v>622</v>
      </c>
      <c r="J280" s="568" t="s">
        <v>47</v>
      </c>
      <c r="K280" s="570"/>
    </row>
    <row r="281" ht="27.75" spans="1:11">
      <c r="A281" s="568"/>
      <c r="B281" s="568">
        <f t="shared" si="3"/>
        <v>273</v>
      </c>
      <c r="C281" s="568" t="s">
        <v>623</v>
      </c>
      <c r="D281" s="569" t="s">
        <v>624</v>
      </c>
      <c r="E281" s="568" t="s">
        <v>10</v>
      </c>
      <c r="F281" s="576">
        <v>1321</v>
      </c>
      <c r="G281" s="568">
        <v>2021.1</v>
      </c>
      <c r="H281" s="568">
        <v>2022.12</v>
      </c>
      <c r="I281" s="568" t="s">
        <v>625</v>
      </c>
      <c r="J281" s="568" t="s">
        <v>110</v>
      </c>
      <c r="K281" s="570"/>
    </row>
    <row r="282" ht="41.25" spans="1:27">
      <c r="A282" s="568"/>
      <c r="B282" s="568">
        <f t="shared" si="3"/>
        <v>274</v>
      </c>
      <c r="C282" s="568" t="s">
        <v>626</v>
      </c>
      <c r="D282" s="569" t="s">
        <v>629</v>
      </c>
      <c r="E282" s="568" t="s">
        <v>10</v>
      </c>
      <c r="F282" s="576">
        <v>10677</v>
      </c>
      <c r="G282" s="568">
        <v>2021</v>
      </c>
      <c r="H282" s="568">
        <v>2022</v>
      </c>
      <c r="I282" s="568" t="s">
        <v>628</v>
      </c>
      <c r="J282" s="568" t="s">
        <v>38</v>
      </c>
      <c r="K282" s="568" t="s">
        <v>38</v>
      </c>
      <c r="L282" s="622" t="s">
        <v>38</v>
      </c>
      <c r="M282" s="623" t="s">
        <v>38</v>
      </c>
      <c r="N282" s="623" t="s">
        <v>38</v>
      </c>
      <c r="O282" s="623" t="s">
        <v>38</v>
      </c>
      <c r="P282" s="623" t="s">
        <v>38</v>
      </c>
      <c r="Q282" s="623" t="s">
        <v>38</v>
      </c>
      <c r="R282" s="623" t="s">
        <v>38</v>
      </c>
      <c r="S282" s="623" t="s">
        <v>38</v>
      </c>
      <c r="T282" s="623" t="s">
        <v>38</v>
      </c>
      <c r="U282" s="623" t="s">
        <v>38</v>
      </c>
      <c r="V282" s="623" t="s">
        <v>38</v>
      </c>
      <c r="W282" s="623" t="s">
        <v>38</v>
      </c>
      <c r="X282" s="623" t="s">
        <v>38</v>
      </c>
      <c r="Y282" s="623" t="s">
        <v>38</v>
      </c>
      <c r="Z282" s="623" t="s">
        <v>38</v>
      </c>
      <c r="AA282" s="625" t="s">
        <v>38</v>
      </c>
    </row>
    <row r="283" ht="27.75" spans="1:11">
      <c r="A283" s="568"/>
      <c r="B283" s="568">
        <f t="shared" si="3"/>
        <v>275</v>
      </c>
      <c r="C283" s="568" t="s">
        <v>630</v>
      </c>
      <c r="D283" s="569" t="s">
        <v>631</v>
      </c>
      <c r="E283" s="568" t="s">
        <v>10</v>
      </c>
      <c r="F283" s="576">
        <v>2308</v>
      </c>
      <c r="G283" s="568">
        <v>2021.1</v>
      </c>
      <c r="H283" s="568">
        <v>2021.12</v>
      </c>
      <c r="I283" s="568" t="s">
        <v>632</v>
      </c>
      <c r="J283" s="568" t="s">
        <v>248</v>
      </c>
      <c r="K283" s="570"/>
    </row>
    <row r="284" ht="41.25" spans="1:27">
      <c r="A284" s="568"/>
      <c r="B284" s="568">
        <f t="shared" si="3"/>
        <v>276</v>
      </c>
      <c r="C284" s="568" t="s">
        <v>633</v>
      </c>
      <c r="D284" s="569" t="s">
        <v>634</v>
      </c>
      <c r="E284" s="568" t="s">
        <v>10</v>
      </c>
      <c r="F284" s="576">
        <v>2872</v>
      </c>
      <c r="G284" s="568">
        <v>2021.1</v>
      </c>
      <c r="H284" s="568">
        <v>2021.12</v>
      </c>
      <c r="I284" s="568" t="s">
        <v>635</v>
      </c>
      <c r="J284" s="568" t="s">
        <v>264</v>
      </c>
      <c r="K284" s="568" t="s">
        <v>264</v>
      </c>
      <c r="L284" s="622" t="s">
        <v>264</v>
      </c>
      <c r="M284" s="623" t="s">
        <v>264</v>
      </c>
      <c r="N284" s="623" t="s">
        <v>264</v>
      </c>
      <c r="O284" s="623" t="s">
        <v>264</v>
      </c>
      <c r="P284" s="623" t="s">
        <v>264</v>
      </c>
      <c r="Q284" s="623" t="s">
        <v>264</v>
      </c>
      <c r="R284" s="623" t="s">
        <v>264</v>
      </c>
      <c r="S284" s="623" t="s">
        <v>264</v>
      </c>
      <c r="T284" s="623" t="s">
        <v>264</v>
      </c>
      <c r="U284" s="623" t="s">
        <v>264</v>
      </c>
      <c r="V284" s="623" t="s">
        <v>264</v>
      </c>
      <c r="W284" s="623" t="s">
        <v>264</v>
      </c>
      <c r="X284" s="623" t="s">
        <v>264</v>
      </c>
      <c r="Y284" s="623" t="s">
        <v>264</v>
      </c>
      <c r="Z284" s="623" t="s">
        <v>264</v>
      </c>
      <c r="AA284" s="625" t="s">
        <v>264</v>
      </c>
    </row>
    <row r="285" ht="41.25" spans="1:27">
      <c r="A285" s="568"/>
      <c r="B285" s="568">
        <f t="shared" si="3"/>
        <v>277</v>
      </c>
      <c r="C285" s="568" t="s">
        <v>636</v>
      </c>
      <c r="D285" s="569" t="s">
        <v>637</v>
      </c>
      <c r="E285" s="568" t="s">
        <v>10</v>
      </c>
      <c r="F285" s="576">
        <v>5550</v>
      </c>
      <c r="G285" s="568">
        <v>2021.1</v>
      </c>
      <c r="H285" s="568">
        <v>2022.12</v>
      </c>
      <c r="I285" s="568" t="s">
        <v>638</v>
      </c>
      <c r="J285" s="568" t="s">
        <v>34</v>
      </c>
      <c r="K285" s="568" t="s">
        <v>34</v>
      </c>
      <c r="L285" s="622" t="s">
        <v>34</v>
      </c>
      <c r="M285" s="623" t="s">
        <v>34</v>
      </c>
      <c r="N285" s="623" t="s">
        <v>34</v>
      </c>
      <c r="O285" s="623" t="s">
        <v>34</v>
      </c>
      <c r="P285" s="623" t="s">
        <v>34</v>
      </c>
      <c r="Q285" s="623" t="s">
        <v>34</v>
      </c>
      <c r="R285" s="623" t="s">
        <v>34</v>
      </c>
      <c r="S285" s="623" t="s">
        <v>34</v>
      </c>
      <c r="T285" s="623" t="s">
        <v>34</v>
      </c>
      <c r="U285" s="623" t="s">
        <v>34</v>
      </c>
      <c r="V285" s="623" t="s">
        <v>34</v>
      </c>
      <c r="W285" s="623" t="s">
        <v>34</v>
      </c>
      <c r="X285" s="623" t="s">
        <v>34</v>
      </c>
      <c r="Y285" s="623" t="s">
        <v>34</v>
      </c>
      <c r="Z285" s="623" t="s">
        <v>34</v>
      </c>
      <c r="AA285" s="625" t="s">
        <v>34</v>
      </c>
    </row>
    <row r="286" ht="27" spans="1:11">
      <c r="A286" s="568"/>
      <c r="B286" s="568">
        <f t="shared" si="3"/>
        <v>278</v>
      </c>
      <c r="C286" s="568" t="s">
        <v>639</v>
      </c>
      <c r="D286" s="569" t="s">
        <v>640</v>
      </c>
      <c r="E286" s="568" t="s">
        <v>10</v>
      </c>
      <c r="F286" s="576">
        <v>744.28</v>
      </c>
      <c r="G286" s="568">
        <v>2021.1</v>
      </c>
      <c r="H286" s="568">
        <v>2021.12</v>
      </c>
      <c r="I286" s="568" t="s">
        <v>641</v>
      </c>
      <c r="J286" s="568" t="s">
        <v>54</v>
      </c>
      <c r="K286" s="570"/>
    </row>
    <row r="287" ht="27" spans="1:11">
      <c r="A287" s="568"/>
      <c r="B287" s="568">
        <f t="shared" si="3"/>
        <v>279</v>
      </c>
      <c r="C287" s="568" t="s">
        <v>642</v>
      </c>
      <c r="D287" s="569" t="s">
        <v>643</v>
      </c>
      <c r="E287" s="568" t="s">
        <v>10</v>
      </c>
      <c r="F287" s="576">
        <v>1400</v>
      </c>
      <c r="G287" s="568">
        <v>2021.8</v>
      </c>
      <c r="H287" s="568">
        <v>2021.12</v>
      </c>
      <c r="I287" s="568" t="s">
        <v>644</v>
      </c>
      <c r="J287" s="568" t="s">
        <v>24</v>
      </c>
      <c r="K287" s="570"/>
    </row>
    <row r="288" ht="27" spans="1:11">
      <c r="A288" s="568"/>
      <c r="B288" s="568">
        <f t="shared" si="3"/>
        <v>280</v>
      </c>
      <c r="C288" s="568" t="s">
        <v>648</v>
      </c>
      <c r="D288" s="569" t="s">
        <v>649</v>
      </c>
      <c r="E288" s="568" t="s">
        <v>10</v>
      </c>
      <c r="F288" s="576">
        <v>1315.5</v>
      </c>
      <c r="G288" s="568">
        <v>2021.1</v>
      </c>
      <c r="H288" s="568">
        <v>2022.12</v>
      </c>
      <c r="I288" s="568" t="s">
        <v>650</v>
      </c>
      <c r="J288" s="568" t="s">
        <v>273</v>
      </c>
      <c r="K288" s="570"/>
    </row>
    <row r="289" ht="27" spans="1:11">
      <c r="A289" s="568"/>
      <c r="B289" s="568">
        <f t="shared" si="3"/>
        <v>281</v>
      </c>
      <c r="C289" s="568" t="s">
        <v>651</v>
      </c>
      <c r="D289" s="569" t="s">
        <v>652</v>
      </c>
      <c r="E289" s="568" t="s">
        <v>10</v>
      </c>
      <c r="F289" s="576">
        <v>704</v>
      </c>
      <c r="G289" s="568">
        <v>2021.1</v>
      </c>
      <c r="H289" s="568">
        <v>2022.12</v>
      </c>
      <c r="I289" s="568" t="s">
        <v>653</v>
      </c>
      <c r="J289" s="568" t="s">
        <v>278</v>
      </c>
      <c r="K289" s="570"/>
    </row>
    <row r="290" ht="40.5" spans="1:28">
      <c r="A290" s="568"/>
      <c r="B290" s="568">
        <f t="shared" si="3"/>
        <v>282</v>
      </c>
      <c r="C290" s="568" t="s">
        <v>655</v>
      </c>
      <c r="D290" s="569" t="s">
        <v>658</v>
      </c>
      <c r="E290" s="568" t="s">
        <v>10</v>
      </c>
      <c r="F290" s="576">
        <v>10000</v>
      </c>
      <c r="G290" s="568">
        <v>2021</v>
      </c>
      <c r="H290" s="568">
        <v>2025</v>
      </c>
      <c r="I290" s="568" t="s">
        <v>659</v>
      </c>
      <c r="J290" s="568" t="s">
        <v>47</v>
      </c>
      <c r="K290" s="570"/>
      <c r="AB290" s="564"/>
    </row>
    <row r="291" ht="40.5" spans="1:11">
      <c r="A291" s="568"/>
      <c r="B291" s="568">
        <f t="shared" si="3"/>
        <v>283</v>
      </c>
      <c r="C291" s="568" t="s">
        <v>661</v>
      </c>
      <c r="D291" s="569" t="s">
        <v>662</v>
      </c>
      <c r="E291" s="568" t="s">
        <v>10</v>
      </c>
      <c r="F291" s="576">
        <v>14000</v>
      </c>
      <c r="G291" s="568">
        <v>2021.1</v>
      </c>
      <c r="H291" s="568">
        <v>2025.12</v>
      </c>
      <c r="I291" s="568" t="s">
        <v>663</v>
      </c>
      <c r="J291" s="568" t="s">
        <v>59</v>
      </c>
      <c r="K291" s="570"/>
    </row>
    <row r="292" ht="27" spans="1:11">
      <c r="A292" s="568"/>
      <c r="B292" s="568">
        <f t="shared" si="3"/>
        <v>284</v>
      </c>
      <c r="C292" s="568" t="s">
        <v>664</v>
      </c>
      <c r="D292" s="569" t="s">
        <v>665</v>
      </c>
      <c r="E292" s="568" t="s">
        <v>10</v>
      </c>
      <c r="F292" s="576">
        <v>7000</v>
      </c>
      <c r="G292" s="568">
        <v>2021.1</v>
      </c>
      <c r="H292" s="568">
        <v>2025.12</v>
      </c>
      <c r="I292" s="568" t="s">
        <v>663</v>
      </c>
      <c r="J292" s="568" t="s">
        <v>59</v>
      </c>
      <c r="K292" s="570"/>
    </row>
    <row r="293" ht="27" spans="1:11">
      <c r="A293" s="568"/>
      <c r="B293" s="568">
        <f t="shared" si="3"/>
        <v>285</v>
      </c>
      <c r="C293" s="568" t="s">
        <v>666</v>
      </c>
      <c r="D293" s="569" t="s">
        <v>667</v>
      </c>
      <c r="E293" s="568" t="s">
        <v>10</v>
      </c>
      <c r="F293" s="576">
        <v>15500</v>
      </c>
      <c r="G293" s="568">
        <v>2021.1</v>
      </c>
      <c r="H293" s="568">
        <v>2025.12</v>
      </c>
      <c r="I293" s="568" t="s">
        <v>663</v>
      </c>
      <c r="J293" s="568" t="s">
        <v>59</v>
      </c>
      <c r="K293" s="570"/>
    </row>
    <row r="294" ht="40.5" spans="1:11">
      <c r="A294" s="568"/>
      <c r="B294" s="568">
        <f t="shared" si="3"/>
        <v>286</v>
      </c>
      <c r="C294" s="568" t="s">
        <v>668</v>
      </c>
      <c r="D294" s="569" t="s">
        <v>669</v>
      </c>
      <c r="E294" s="568" t="s">
        <v>10</v>
      </c>
      <c r="F294" s="576">
        <v>10000</v>
      </c>
      <c r="G294" s="568">
        <v>2021.1</v>
      </c>
      <c r="H294" s="568">
        <v>2025.12</v>
      </c>
      <c r="I294" s="568" t="s">
        <v>659</v>
      </c>
      <c r="J294" s="568" t="s">
        <v>47</v>
      </c>
      <c r="K294" s="570"/>
    </row>
    <row r="295" ht="40.5" spans="1:11">
      <c r="A295" s="568"/>
      <c r="B295" s="568">
        <f t="shared" si="3"/>
        <v>287</v>
      </c>
      <c r="C295" s="568" t="s">
        <v>670</v>
      </c>
      <c r="D295" s="569" t="s">
        <v>671</v>
      </c>
      <c r="E295" s="568" t="s">
        <v>10</v>
      </c>
      <c r="F295" s="576">
        <v>21500</v>
      </c>
      <c r="G295" s="568">
        <v>2021.1</v>
      </c>
      <c r="H295" s="568">
        <v>2025.12</v>
      </c>
      <c r="I295" s="568" t="s">
        <v>659</v>
      </c>
      <c r="J295" s="568" t="s">
        <v>47</v>
      </c>
      <c r="K295" s="570"/>
    </row>
    <row r="296" ht="40.5" spans="1:28">
      <c r="A296" s="568"/>
      <c r="B296" s="568">
        <f t="shared" si="3"/>
        <v>288</v>
      </c>
      <c r="C296" s="568" t="s">
        <v>672</v>
      </c>
      <c r="D296" s="569" t="s">
        <v>674</v>
      </c>
      <c r="E296" s="568" t="s">
        <v>10</v>
      </c>
      <c r="F296" s="576">
        <v>10000</v>
      </c>
      <c r="G296" s="568">
        <v>2021</v>
      </c>
      <c r="H296" s="568">
        <v>2025</v>
      </c>
      <c r="I296" s="568" t="s">
        <v>659</v>
      </c>
      <c r="J296" s="568" t="s">
        <v>47</v>
      </c>
      <c r="K296" s="570"/>
      <c r="AB296" s="564"/>
    </row>
    <row r="297" ht="40.5" spans="1:11">
      <c r="A297" s="568"/>
      <c r="B297" s="568">
        <f t="shared" si="3"/>
        <v>289</v>
      </c>
      <c r="C297" s="568" t="s">
        <v>675</v>
      </c>
      <c r="D297" s="569" t="s">
        <v>676</v>
      </c>
      <c r="E297" s="568" t="s">
        <v>10</v>
      </c>
      <c r="F297" s="576">
        <v>30000</v>
      </c>
      <c r="G297" s="568">
        <v>2021.1</v>
      </c>
      <c r="H297" s="568">
        <v>2025.12</v>
      </c>
      <c r="I297" s="568" t="s">
        <v>659</v>
      </c>
      <c r="J297" s="568" t="s">
        <v>677</v>
      </c>
      <c r="K297" s="570"/>
    </row>
    <row r="298" ht="26.25" customHeight="1" spans="1:11">
      <c r="A298" s="568" t="s">
        <v>678</v>
      </c>
      <c r="B298" s="568">
        <f t="shared" si="3"/>
        <v>290</v>
      </c>
      <c r="C298" s="568" t="s">
        <v>679</v>
      </c>
      <c r="D298" s="569" t="s">
        <v>680</v>
      </c>
      <c r="E298" s="568" t="s">
        <v>10</v>
      </c>
      <c r="F298" s="568">
        <v>100000</v>
      </c>
      <c r="G298" s="568" t="s">
        <v>21</v>
      </c>
      <c r="H298" s="568" t="s">
        <v>21</v>
      </c>
      <c r="I298" s="568" t="s">
        <v>681</v>
      </c>
      <c r="J298" s="568" t="s">
        <v>47</v>
      </c>
      <c r="K298" s="570"/>
    </row>
    <row r="299" ht="40.5" spans="1:11">
      <c r="A299" s="568"/>
      <c r="B299" s="568">
        <f t="shared" si="3"/>
        <v>291</v>
      </c>
      <c r="C299" s="568" t="s">
        <v>682</v>
      </c>
      <c r="D299" s="569" t="s">
        <v>1528</v>
      </c>
      <c r="E299" s="568" t="s">
        <v>85</v>
      </c>
      <c r="F299" s="576">
        <v>46950</v>
      </c>
      <c r="G299" s="617" t="s">
        <v>350</v>
      </c>
      <c r="H299" s="579">
        <v>2023.12</v>
      </c>
      <c r="I299" s="568" t="s">
        <v>46</v>
      </c>
      <c r="J299" s="568" t="s">
        <v>47</v>
      </c>
      <c r="K299" s="570"/>
    </row>
    <row r="300" ht="27" spans="1:11">
      <c r="A300" s="568"/>
      <c r="B300" s="568">
        <f t="shared" si="3"/>
        <v>292</v>
      </c>
      <c r="C300" s="568" t="s">
        <v>684</v>
      </c>
      <c r="D300" s="569" t="s">
        <v>685</v>
      </c>
      <c r="E300" s="568" t="s">
        <v>10</v>
      </c>
      <c r="F300" s="576">
        <v>27000</v>
      </c>
      <c r="G300" s="579">
        <v>2021.7</v>
      </c>
      <c r="H300" s="568">
        <v>2024.12</v>
      </c>
      <c r="I300" s="568" t="s">
        <v>686</v>
      </c>
      <c r="J300" s="568" t="s">
        <v>687</v>
      </c>
      <c r="K300" s="570"/>
    </row>
    <row r="301" ht="27" spans="1:11">
      <c r="A301" s="568"/>
      <c r="B301" s="568">
        <f t="shared" si="3"/>
        <v>293</v>
      </c>
      <c r="C301" s="568" t="s">
        <v>688</v>
      </c>
      <c r="D301" s="569" t="s">
        <v>689</v>
      </c>
      <c r="E301" s="568" t="s">
        <v>11</v>
      </c>
      <c r="F301" s="576" t="s">
        <v>21</v>
      </c>
      <c r="G301" s="579" t="s">
        <v>21</v>
      </c>
      <c r="H301" s="568" t="s">
        <v>21</v>
      </c>
      <c r="I301" s="568" t="s">
        <v>686</v>
      </c>
      <c r="J301" s="568" t="s">
        <v>687</v>
      </c>
      <c r="K301" s="570"/>
    </row>
    <row r="302" ht="40.5" spans="1:11">
      <c r="A302" s="568"/>
      <c r="B302" s="568">
        <f t="shared" si="3"/>
        <v>294</v>
      </c>
      <c r="C302" s="568" t="s">
        <v>1531</v>
      </c>
      <c r="D302" s="569" t="s">
        <v>1532</v>
      </c>
      <c r="E302" s="568" t="s">
        <v>85</v>
      </c>
      <c r="F302" s="618">
        <v>100000</v>
      </c>
      <c r="G302" s="568" t="s">
        <v>350</v>
      </c>
      <c r="H302" s="568">
        <v>2022</v>
      </c>
      <c r="I302" s="568" t="s">
        <v>692</v>
      </c>
      <c r="J302" s="568" t="s">
        <v>693</v>
      </c>
      <c r="K302" s="570"/>
    </row>
    <row r="303" ht="40.5" spans="1:11">
      <c r="A303" s="568"/>
      <c r="B303" s="568">
        <f t="shared" si="3"/>
        <v>295</v>
      </c>
      <c r="C303" s="568" t="s">
        <v>1533</v>
      </c>
      <c r="D303" s="569" t="s">
        <v>691</v>
      </c>
      <c r="E303" s="568" t="s">
        <v>10</v>
      </c>
      <c r="F303" s="576">
        <v>941600</v>
      </c>
      <c r="G303" s="568">
        <v>2021.9</v>
      </c>
      <c r="H303" s="568" t="s">
        <v>21</v>
      </c>
      <c r="I303" s="568" t="s">
        <v>692</v>
      </c>
      <c r="J303" s="568" t="s">
        <v>693</v>
      </c>
      <c r="K303" s="570"/>
    </row>
    <row r="304" ht="40.5" spans="1:11">
      <c r="A304" s="568"/>
      <c r="B304" s="568">
        <f t="shared" si="3"/>
        <v>296</v>
      </c>
      <c r="C304" s="568" t="s">
        <v>694</v>
      </c>
      <c r="D304" s="569" t="s">
        <v>695</v>
      </c>
      <c r="E304" s="568" t="s">
        <v>10</v>
      </c>
      <c r="F304" s="576">
        <v>100000</v>
      </c>
      <c r="G304" s="568">
        <v>2021.6</v>
      </c>
      <c r="H304" s="568">
        <v>2023.12</v>
      </c>
      <c r="I304" s="568" t="s">
        <v>133</v>
      </c>
      <c r="J304" s="568" t="s">
        <v>47</v>
      </c>
      <c r="K304" s="570"/>
    </row>
    <row r="305" ht="27" spans="1:11">
      <c r="A305" s="568"/>
      <c r="B305" s="568">
        <f t="shared" si="3"/>
        <v>297</v>
      </c>
      <c r="C305" s="568" t="s">
        <v>696</v>
      </c>
      <c r="D305" s="569" t="s">
        <v>697</v>
      </c>
      <c r="E305" s="568" t="s">
        <v>10</v>
      </c>
      <c r="F305" s="576">
        <v>100000</v>
      </c>
      <c r="G305" s="568" t="s">
        <v>21</v>
      </c>
      <c r="H305" s="568" t="s">
        <v>21</v>
      </c>
      <c r="I305" s="568" t="s">
        <v>311</v>
      </c>
      <c r="J305" s="568" t="s">
        <v>59</v>
      </c>
      <c r="K305" s="570"/>
    </row>
    <row r="306" ht="40.5" spans="1:11">
      <c r="A306" s="568"/>
      <c r="B306" s="568">
        <f t="shared" si="3"/>
        <v>298</v>
      </c>
      <c r="C306" s="568" t="s">
        <v>698</v>
      </c>
      <c r="D306" s="569" t="s">
        <v>699</v>
      </c>
      <c r="E306" s="568" t="s">
        <v>10</v>
      </c>
      <c r="F306" s="576">
        <v>180000</v>
      </c>
      <c r="G306" s="568" t="s">
        <v>21</v>
      </c>
      <c r="H306" s="568" t="s">
        <v>21</v>
      </c>
      <c r="I306" s="568" t="s">
        <v>311</v>
      </c>
      <c r="J306" s="568" t="s">
        <v>59</v>
      </c>
      <c r="K306" s="570"/>
    </row>
    <row r="307" ht="40.5" spans="1:11">
      <c r="A307" s="568"/>
      <c r="B307" s="568">
        <f t="shared" si="3"/>
        <v>299</v>
      </c>
      <c r="C307" s="568" t="s">
        <v>700</v>
      </c>
      <c r="D307" s="569" t="s">
        <v>701</v>
      </c>
      <c r="E307" s="568" t="s">
        <v>10</v>
      </c>
      <c r="F307" s="575">
        <v>1500000</v>
      </c>
      <c r="G307" s="619">
        <v>2021.12</v>
      </c>
      <c r="H307" s="619">
        <v>2025.12</v>
      </c>
      <c r="I307" s="624" t="s">
        <v>353</v>
      </c>
      <c r="J307" s="568" t="s">
        <v>47</v>
      </c>
      <c r="K307" s="570"/>
    </row>
    <row r="308" ht="27" spans="1:11">
      <c r="A308" s="568"/>
      <c r="B308" s="568">
        <f t="shared" si="3"/>
        <v>300</v>
      </c>
      <c r="C308" s="568" t="s">
        <v>702</v>
      </c>
      <c r="D308" s="569" t="s">
        <v>703</v>
      </c>
      <c r="E308" s="568" t="s">
        <v>10</v>
      </c>
      <c r="F308" s="575">
        <v>83100</v>
      </c>
      <c r="G308" s="576">
        <v>2021.1</v>
      </c>
      <c r="H308" s="576">
        <v>2025.12</v>
      </c>
      <c r="I308" s="568" t="s">
        <v>704</v>
      </c>
      <c r="J308" s="568" t="s">
        <v>47</v>
      </c>
      <c r="K308" s="570"/>
    </row>
    <row r="309" ht="54" spans="1:11">
      <c r="A309" s="568"/>
      <c r="B309" s="568">
        <f t="shared" si="3"/>
        <v>301</v>
      </c>
      <c r="C309" s="568" t="s">
        <v>705</v>
      </c>
      <c r="D309" s="569" t="s">
        <v>706</v>
      </c>
      <c r="E309" s="568" t="s">
        <v>10</v>
      </c>
      <c r="F309" s="568">
        <v>372000</v>
      </c>
      <c r="G309" s="619">
        <v>2021.7</v>
      </c>
      <c r="H309" s="619">
        <v>2025.12</v>
      </c>
      <c r="I309" s="624" t="s">
        <v>353</v>
      </c>
      <c r="J309" s="568" t="s">
        <v>47</v>
      </c>
      <c r="K309" s="570"/>
    </row>
    <row r="310" ht="40.5" spans="1:11">
      <c r="A310" s="568"/>
      <c r="B310" s="568">
        <f t="shared" si="3"/>
        <v>302</v>
      </c>
      <c r="C310" s="568" t="s">
        <v>707</v>
      </c>
      <c r="D310" s="569" t="s">
        <v>708</v>
      </c>
      <c r="E310" s="568" t="s">
        <v>10</v>
      </c>
      <c r="F310" s="620">
        <v>733800</v>
      </c>
      <c r="G310" s="596">
        <v>2021.1</v>
      </c>
      <c r="H310" s="579">
        <v>2025.6</v>
      </c>
      <c r="I310" s="624" t="s">
        <v>353</v>
      </c>
      <c r="J310" s="568" t="s">
        <v>47</v>
      </c>
      <c r="K310" s="570"/>
    </row>
    <row r="311" ht="54" spans="1:11">
      <c r="A311" s="568"/>
      <c r="B311" s="568">
        <f t="shared" si="3"/>
        <v>303</v>
      </c>
      <c r="C311" s="568" t="s">
        <v>709</v>
      </c>
      <c r="D311" s="569" t="s">
        <v>710</v>
      </c>
      <c r="E311" s="568" t="s">
        <v>85</v>
      </c>
      <c r="F311" s="568">
        <v>56500</v>
      </c>
      <c r="G311" s="576">
        <v>2020.9</v>
      </c>
      <c r="H311" s="576">
        <v>2025.12</v>
      </c>
      <c r="I311" s="568" t="s">
        <v>711</v>
      </c>
      <c r="J311" s="568" t="s">
        <v>59</v>
      </c>
      <c r="K311" s="570"/>
    </row>
    <row r="312" ht="54" spans="1:11">
      <c r="A312" s="568"/>
      <c r="B312" s="568">
        <f t="shared" si="3"/>
        <v>304</v>
      </c>
      <c r="C312" s="568" t="s">
        <v>712</v>
      </c>
      <c r="D312" s="569" t="s">
        <v>713</v>
      </c>
      <c r="E312" s="568" t="s">
        <v>85</v>
      </c>
      <c r="F312" s="568">
        <v>50157</v>
      </c>
      <c r="G312" s="568">
        <v>2020.7</v>
      </c>
      <c r="H312" s="568">
        <v>2023.12</v>
      </c>
      <c r="I312" s="568" t="s">
        <v>686</v>
      </c>
      <c r="J312" s="568" t="s">
        <v>47</v>
      </c>
      <c r="K312" s="570"/>
    </row>
    <row r="313" ht="27" spans="1:11">
      <c r="A313" s="568"/>
      <c r="B313" s="568">
        <f t="shared" si="3"/>
        <v>305</v>
      </c>
      <c r="C313" s="568" t="s">
        <v>714</v>
      </c>
      <c r="D313" s="569" t="s">
        <v>715</v>
      </c>
      <c r="E313" s="568" t="s">
        <v>10</v>
      </c>
      <c r="F313" s="568">
        <v>38100</v>
      </c>
      <c r="G313" s="621" t="s">
        <v>21</v>
      </c>
      <c r="H313" s="568" t="s">
        <v>21</v>
      </c>
      <c r="I313" s="568" t="s">
        <v>686</v>
      </c>
      <c r="J313" s="568" t="s">
        <v>47</v>
      </c>
      <c r="K313" s="570"/>
    </row>
    <row r="314" ht="29.1" customHeight="1" spans="1:11">
      <c r="A314" s="568"/>
      <c r="B314" s="568">
        <f t="shared" si="3"/>
        <v>306</v>
      </c>
      <c r="C314" s="568" t="s">
        <v>716</v>
      </c>
      <c r="D314" s="569" t="s">
        <v>717</v>
      </c>
      <c r="E314" s="568" t="s">
        <v>85</v>
      </c>
      <c r="F314" s="575">
        <v>132434</v>
      </c>
      <c r="G314" s="576">
        <v>2018.11</v>
      </c>
      <c r="H314" s="596">
        <v>2024.12</v>
      </c>
      <c r="I314" s="568" t="s">
        <v>718</v>
      </c>
      <c r="J314" s="568" t="s">
        <v>59</v>
      </c>
      <c r="K314" s="570"/>
    </row>
    <row r="315" ht="40.5" spans="1:11">
      <c r="A315" s="568"/>
      <c r="B315" s="568">
        <f t="shared" si="3"/>
        <v>307</v>
      </c>
      <c r="C315" s="568" t="s">
        <v>719</v>
      </c>
      <c r="D315" s="569" t="s">
        <v>720</v>
      </c>
      <c r="E315" s="568" t="s">
        <v>10</v>
      </c>
      <c r="F315" s="568">
        <v>580000</v>
      </c>
      <c r="G315" s="619">
        <v>2021.7</v>
      </c>
      <c r="H315" s="619">
        <v>2025.12</v>
      </c>
      <c r="I315" s="624" t="s">
        <v>353</v>
      </c>
      <c r="J315" s="568" t="s">
        <v>47</v>
      </c>
      <c r="K315" s="570"/>
    </row>
    <row r="316" ht="40.5" spans="1:11">
      <c r="A316" s="568"/>
      <c r="B316" s="568">
        <f t="shared" si="3"/>
        <v>308</v>
      </c>
      <c r="C316" s="568" t="s">
        <v>724</v>
      </c>
      <c r="D316" s="569" t="s">
        <v>725</v>
      </c>
      <c r="E316" s="568" t="s">
        <v>11</v>
      </c>
      <c r="F316" s="575">
        <v>25000</v>
      </c>
      <c r="G316" s="568" t="s">
        <v>21</v>
      </c>
      <c r="H316" s="568" t="s">
        <v>21</v>
      </c>
      <c r="I316" s="568" t="s">
        <v>21</v>
      </c>
      <c r="J316" s="568" t="s">
        <v>47</v>
      </c>
      <c r="K316" s="570"/>
    </row>
    <row r="317" ht="40.5" spans="1:11">
      <c r="A317" s="568"/>
      <c r="B317" s="568">
        <f t="shared" si="3"/>
        <v>309</v>
      </c>
      <c r="C317" s="568" t="s">
        <v>726</v>
      </c>
      <c r="D317" s="569" t="s">
        <v>727</v>
      </c>
      <c r="E317" s="568" t="s">
        <v>11</v>
      </c>
      <c r="F317" s="575">
        <v>100000</v>
      </c>
      <c r="G317" s="568" t="s">
        <v>21</v>
      </c>
      <c r="H317" s="568" t="s">
        <v>21</v>
      </c>
      <c r="I317" s="568" t="s">
        <v>21</v>
      </c>
      <c r="J317" s="568" t="s">
        <v>47</v>
      </c>
      <c r="K317" s="570"/>
    </row>
    <row r="318" ht="67.5" spans="1:11">
      <c r="A318" s="568"/>
      <c r="B318" s="568">
        <f t="shared" si="3"/>
        <v>310</v>
      </c>
      <c r="C318" s="568" t="s">
        <v>728</v>
      </c>
      <c r="D318" s="569" t="s">
        <v>729</v>
      </c>
      <c r="E318" s="568" t="s">
        <v>11</v>
      </c>
      <c r="F318" s="575">
        <v>300000</v>
      </c>
      <c r="G318" s="568" t="s">
        <v>21</v>
      </c>
      <c r="H318" s="568" t="s">
        <v>21</v>
      </c>
      <c r="I318" s="568" t="s">
        <v>21</v>
      </c>
      <c r="J318" s="568" t="s">
        <v>47</v>
      </c>
      <c r="K318" s="570"/>
    </row>
    <row r="319" ht="54" spans="1:11">
      <c r="A319" s="568"/>
      <c r="B319" s="568">
        <f t="shared" si="3"/>
        <v>311</v>
      </c>
      <c r="C319" s="568" t="s">
        <v>730</v>
      </c>
      <c r="D319" s="569" t="s">
        <v>731</v>
      </c>
      <c r="E319" s="568" t="s">
        <v>11</v>
      </c>
      <c r="F319" s="575">
        <v>300000</v>
      </c>
      <c r="G319" s="568" t="s">
        <v>21</v>
      </c>
      <c r="H319" s="568" t="s">
        <v>21</v>
      </c>
      <c r="I319" s="568" t="s">
        <v>21</v>
      </c>
      <c r="J319" s="568" t="s">
        <v>47</v>
      </c>
      <c r="K319" s="570"/>
    </row>
    <row r="320" ht="54" spans="1:11">
      <c r="A320" s="568"/>
      <c r="B320" s="568">
        <f t="shared" si="3"/>
        <v>312</v>
      </c>
      <c r="C320" s="568" t="s">
        <v>732</v>
      </c>
      <c r="D320" s="569" t="s">
        <v>733</v>
      </c>
      <c r="E320" s="568" t="s">
        <v>11</v>
      </c>
      <c r="F320" s="575">
        <v>700000</v>
      </c>
      <c r="G320" s="568" t="s">
        <v>21</v>
      </c>
      <c r="H320" s="568" t="s">
        <v>21</v>
      </c>
      <c r="I320" s="568" t="s">
        <v>21</v>
      </c>
      <c r="J320" s="568" t="s">
        <v>47</v>
      </c>
      <c r="K320" s="570"/>
    </row>
    <row r="321" ht="34.5" customHeight="1" spans="1:31">
      <c r="A321" s="568"/>
      <c r="B321" s="568">
        <f t="shared" si="3"/>
        <v>313</v>
      </c>
      <c r="C321" s="568" t="s">
        <v>734</v>
      </c>
      <c r="D321" s="569" t="s">
        <v>735</v>
      </c>
      <c r="E321" s="568" t="s">
        <v>11</v>
      </c>
      <c r="F321" s="576" t="s">
        <v>21</v>
      </c>
      <c r="G321" s="568">
        <v>2021</v>
      </c>
      <c r="H321" s="568">
        <v>2023</v>
      </c>
      <c r="I321" s="570" t="s">
        <v>619</v>
      </c>
      <c r="J321" s="568" t="s">
        <v>47</v>
      </c>
      <c r="K321" s="570"/>
      <c r="AB321" s="564" t="s">
        <v>48</v>
      </c>
      <c r="AC321" s="564" t="s">
        <v>737</v>
      </c>
      <c r="AD321" s="560" t="s">
        <v>619</v>
      </c>
      <c r="AE321" s="564" t="s">
        <v>738</v>
      </c>
    </row>
    <row r="322" ht="34.5" customHeight="1" spans="1:31">
      <c r="A322" s="568"/>
      <c r="B322" s="568">
        <f t="shared" si="3"/>
        <v>314</v>
      </c>
      <c r="C322" s="568" t="s">
        <v>739</v>
      </c>
      <c r="D322" s="569" t="s">
        <v>740</v>
      </c>
      <c r="E322" s="568" t="s">
        <v>11</v>
      </c>
      <c r="F322" s="576" t="s">
        <v>21</v>
      </c>
      <c r="G322" s="568">
        <v>2021</v>
      </c>
      <c r="H322" s="568">
        <v>2023</v>
      </c>
      <c r="I322" s="570" t="s">
        <v>619</v>
      </c>
      <c r="J322" s="568" t="s">
        <v>47</v>
      </c>
      <c r="K322" s="570"/>
      <c r="AB322" s="564" t="s">
        <v>48</v>
      </c>
      <c r="AC322" s="564" t="s">
        <v>737</v>
      </c>
      <c r="AD322" s="560" t="s">
        <v>619</v>
      </c>
      <c r="AE322" s="564" t="s">
        <v>738</v>
      </c>
    </row>
    <row r="323" ht="34.5" customHeight="1" spans="1:31">
      <c r="A323" s="568"/>
      <c r="B323" s="568">
        <f t="shared" si="3"/>
        <v>315</v>
      </c>
      <c r="C323" s="568" t="s">
        <v>741</v>
      </c>
      <c r="D323" s="569" t="s">
        <v>742</v>
      </c>
      <c r="E323" s="568" t="s">
        <v>11</v>
      </c>
      <c r="F323" s="576" t="s">
        <v>21</v>
      </c>
      <c r="G323" s="568">
        <v>2021</v>
      </c>
      <c r="H323" s="568">
        <v>2023</v>
      </c>
      <c r="I323" s="570" t="s">
        <v>619</v>
      </c>
      <c r="J323" s="568" t="s">
        <v>47</v>
      </c>
      <c r="K323" s="570"/>
      <c r="AB323" s="564" t="s">
        <v>48</v>
      </c>
      <c r="AC323" s="564" t="s">
        <v>737</v>
      </c>
      <c r="AD323" s="560" t="s">
        <v>619</v>
      </c>
      <c r="AE323" s="564" t="s">
        <v>738</v>
      </c>
    </row>
    <row r="324" ht="34.5" customHeight="1" spans="1:31">
      <c r="A324" s="568"/>
      <c r="B324" s="568">
        <f t="shared" si="3"/>
        <v>316</v>
      </c>
      <c r="C324" s="568" t="s">
        <v>743</v>
      </c>
      <c r="D324" s="569" t="s">
        <v>744</v>
      </c>
      <c r="E324" s="568" t="s">
        <v>11</v>
      </c>
      <c r="F324" s="576" t="s">
        <v>21</v>
      </c>
      <c r="G324" s="568">
        <v>2021</v>
      </c>
      <c r="H324" s="568">
        <v>2023</v>
      </c>
      <c r="I324" s="570" t="s">
        <v>619</v>
      </c>
      <c r="J324" s="568" t="s">
        <v>47</v>
      </c>
      <c r="K324" s="570"/>
      <c r="AB324" s="564" t="s">
        <v>48</v>
      </c>
      <c r="AC324" s="564" t="s">
        <v>737</v>
      </c>
      <c r="AD324" s="560" t="s">
        <v>619</v>
      </c>
      <c r="AE324" s="564" t="s">
        <v>738</v>
      </c>
    </row>
    <row r="325" ht="34.5" customHeight="1" spans="1:31">
      <c r="A325" s="568"/>
      <c r="B325" s="568">
        <f t="shared" si="3"/>
        <v>317</v>
      </c>
      <c r="C325" s="568" t="s">
        <v>745</v>
      </c>
      <c r="D325" s="569" t="s">
        <v>746</v>
      </c>
      <c r="E325" s="568" t="s">
        <v>11</v>
      </c>
      <c r="F325" s="576" t="s">
        <v>21</v>
      </c>
      <c r="G325" s="568">
        <v>2021</v>
      </c>
      <c r="H325" s="568">
        <v>2025</v>
      </c>
      <c r="I325" s="570" t="s">
        <v>619</v>
      </c>
      <c r="J325" s="568" t="s">
        <v>47</v>
      </c>
      <c r="K325" s="570"/>
      <c r="AB325" s="564" t="s">
        <v>48</v>
      </c>
      <c r="AC325" s="564" t="s">
        <v>737</v>
      </c>
      <c r="AD325" s="560" t="s">
        <v>619</v>
      </c>
      <c r="AE325" s="564" t="s">
        <v>738</v>
      </c>
    </row>
    <row r="326" ht="30" customHeight="1" spans="1:11">
      <c r="A326" s="568"/>
      <c r="B326" s="568">
        <f t="shared" si="3"/>
        <v>318</v>
      </c>
      <c r="C326" s="568" t="s">
        <v>747</v>
      </c>
      <c r="D326" s="569" t="s">
        <v>748</v>
      </c>
      <c r="E326" s="568" t="s">
        <v>11</v>
      </c>
      <c r="F326" s="576" t="s">
        <v>21</v>
      </c>
      <c r="G326" s="568">
        <v>2021</v>
      </c>
      <c r="H326" s="568">
        <v>2023</v>
      </c>
      <c r="I326" s="568" t="s">
        <v>595</v>
      </c>
      <c r="J326" s="568" t="s">
        <v>47</v>
      </c>
      <c r="K326" s="570"/>
    </row>
    <row r="327" ht="27" spans="1:11">
      <c r="A327" s="568"/>
      <c r="B327" s="568">
        <f t="shared" si="3"/>
        <v>319</v>
      </c>
      <c r="C327" s="568" t="s">
        <v>749</v>
      </c>
      <c r="D327" s="569" t="s">
        <v>750</v>
      </c>
      <c r="E327" s="568" t="s">
        <v>11</v>
      </c>
      <c r="F327" s="576" t="s">
        <v>21</v>
      </c>
      <c r="G327" s="568">
        <v>2021</v>
      </c>
      <c r="H327" s="568">
        <v>2023</v>
      </c>
      <c r="I327" s="568" t="s">
        <v>595</v>
      </c>
      <c r="J327" s="568" t="s">
        <v>47</v>
      </c>
      <c r="K327" s="570"/>
    </row>
    <row r="328" ht="54" spans="1:11">
      <c r="A328" s="568"/>
      <c r="B328" s="568">
        <f t="shared" si="3"/>
        <v>320</v>
      </c>
      <c r="C328" s="568" t="s">
        <v>751</v>
      </c>
      <c r="D328" s="569" t="s">
        <v>752</v>
      </c>
      <c r="E328" s="568" t="s">
        <v>11</v>
      </c>
      <c r="F328" s="576" t="s">
        <v>21</v>
      </c>
      <c r="G328" s="568">
        <v>2022</v>
      </c>
      <c r="H328" s="568">
        <v>2024</v>
      </c>
      <c r="I328" s="568" t="s">
        <v>753</v>
      </c>
      <c r="J328" s="568" t="s">
        <v>59</v>
      </c>
      <c r="K328" s="570"/>
    </row>
    <row r="329" ht="66.95" customHeight="1" spans="1:11">
      <c r="A329" s="568"/>
      <c r="B329" s="568">
        <f t="shared" si="3"/>
        <v>321</v>
      </c>
      <c r="C329" s="568" t="s">
        <v>754</v>
      </c>
      <c r="D329" s="569" t="s">
        <v>755</v>
      </c>
      <c r="E329" s="568" t="s">
        <v>11</v>
      </c>
      <c r="F329" s="576" t="s">
        <v>21</v>
      </c>
      <c r="G329" s="568">
        <v>2022</v>
      </c>
      <c r="H329" s="568">
        <v>2025</v>
      </c>
      <c r="I329" s="568" t="s">
        <v>753</v>
      </c>
      <c r="J329" s="568" t="s">
        <v>59</v>
      </c>
      <c r="K329" s="570"/>
    </row>
    <row r="330" ht="54.75" spans="1:27">
      <c r="A330" s="568"/>
      <c r="B330" s="568">
        <f t="shared" si="3"/>
        <v>322</v>
      </c>
      <c r="C330" s="568" t="s">
        <v>760</v>
      </c>
      <c r="D330" s="569" t="s">
        <v>761</v>
      </c>
      <c r="E330" s="568" t="s">
        <v>10</v>
      </c>
      <c r="F330" s="575">
        <v>25000</v>
      </c>
      <c r="G330" s="568"/>
      <c r="H330" s="568"/>
      <c r="I330" s="568" t="s">
        <v>219</v>
      </c>
      <c r="J330" s="568" t="s">
        <v>110</v>
      </c>
      <c r="K330" s="568" t="s">
        <v>110</v>
      </c>
      <c r="L330" s="622" t="s">
        <v>110</v>
      </c>
      <c r="M330" s="623" t="s">
        <v>110</v>
      </c>
      <c r="N330" s="623" t="s">
        <v>110</v>
      </c>
      <c r="O330" s="623" t="s">
        <v>110</v>
      </c>
      <c r="P330" s="623" t="s">
        <v>110</v>
      </c>
      <c r="Q330" s="623" t="s">
        <v>110</v>
      </c>
      <c r="R330" s="623" t="s">
        <v>110</v>
      </c>
      <c r="S330" s="623" t="s">
        <v>110</v>
      </c>
      <c r="T330" s="623" t="s">
        <v>110</v>
      </c>
      <c r="U330" s="623" t="s">
        <v>110</v>
      </c>
      <c r="V330" s="623" t="s">
        <v>110</v>
      </c>
      <c r="W330" s="623" t="s">
        <v>110</v>
      </c>
      <c r="X330" s="623" t="s">
        <v>110</v>
      </c>
      <c r="Y330" s="623" t="s">
        <v>110</v>
      </c>
      <c r="Z330" s="623" t="s">
        <v>110</v>
      </c>
      <c r="AA330" s="625" t="s">
        <v>110</v>
      </c>
    </row>
    <row r="331" ht="54" spans="1:11">
      <c r="A331" s="568"/>
      <c r="B331" s="568">
        <f t="shared" si="3"/>
        <v>323</v>
      </c>
      <c r="C331" s="568" t="s">
        <v>766</v>
      </c>
      <c r="D331" s="569" t="s">
        <v>767</v>
      </c>
      <c r="E331" s="568" t="s">
        <v>10</v>
      </c>
      <c r="F331" s="576">
        <v>135000</v>
      </c>
      <c r="G331" s="568" t="s">
        <v>21</v>
      </c>
      <c r="H331" s="568" t="s">
        <v>21</v>
      </c>
      <c r="I331" s="568" t="s">
        <v>219</v>
      </c>
      <c r="J331" s="568" t="s">
        <v>110</v>
      </c>
      <c r="K331" s="570"/>
    </row>
    <row r="332" ht="27" spans="1:11">
      <c r="A332" s="568"/>
      <c r="B332" s="568">
        <f t="shared" si="3"/>
        <v>324</v>
      </c>
      <c r="C332" s="568" t="s">
        <v>768</v>
      </c>
      <c r="D332" s="569" t="s">
        <v>769</v>
      </c>
      <c r="E332" s="568" t="s">
        <v>85</v>
      </c>
      <c r="F332" s="568">
        <v>25000</v>
      </c>
      <c r="G332" s="568">
        <v>2020.7</v>
      </c>
      <c r="H332" s="568">
        <v>2022.3</v>
      </c>
      <c r="I332" s="568" t="s">
        <v>770</v>
      </c>
      <c r="J332" s="568" t="s">
        <v>110</v>
      </c>
      <c r="K332" s="570"/>
    </row>
    <row r="333" ht="27" spans="1:11">
      <c r="A333" s="568"/>
      <c r="B333" s="568">
        <f t="shared" si="3"/>
        <v>325</v>
      </c>
      <c r="C333" s="568" t="s">
        <v>772</v>
      </c>
      <c r="D333" s="569" t="s">
        <v>773</v>
      </c>
      <c r="E333" s="568" t="s">
        <v>10</v>
      </c>
      <c r="F333" s="568">
        <v>3300</v>
      </c>
      <c r="G333" s="568">
        <v>2021.5</v>
      </c>
      <c r="H333" s="568">
        <v>2022.5</v>
      </c>
      <c r="I333" s="568" t="s">
        <v>774</v>
      </c>
      <c r="J333" s="568" t="s">
        <v>110</v>
      </c>
      <c r="K333" s="570"/>
    </row>
    <row r="334" ht="27" spans="1:11">
      <c r="A334" s="568"/>
      <c r="B334" s="568">
        <f t="shared" si="3"/>
        <v>326</v>
      </c>
      <c r="C334" s="568" t="s">
        <v>778</v>
      </c>
      <c r="D334" s="569" t="s">
        <v>779</v>
      </c>
      <c r="E334" s="568" t="s">
        <v>10</v>
      </c>
      <c r="F334" s="576">
        <v>160000</v>
      </c>
      <c r="G334" s="568">
        <v>2021.9</v>
      </c>
      <c r="H334" s="568">
        <v>2021.12</v>
      </c>
      <c r="I334" s="568" t="s">
        <v>232</v>
      </c>
      <c r="J334" s="568" t="s">
        <v>24</v>
      </c>
      <c r="K334" s="570"/>
    </row>
    <row r="335" ht="54" spans="1:11">
      <c r="A335" s="568"/>
      <c r="B335" s="568">
        <f t="shared" si="3"/>
        <v>327</v>
      </c>
      <c r="C335" s="568" t="s">
        <v>781</v>
      </c>
      <c r="D335" s="569" t="s">
        <v>782</v>
      </c>
      <c r="E335" s="568" t="s">
        <v>11</v>
      </c>
      <c r="F335" s="575">
        <v>800000</v>
      </c>
      <c r="G335" s="568" t="s">
        <v>21</v>
      </c>
      <c r="H335" s="568" t="s">
        <v>21</v>
      </c>
      <c r="I335" s="568" t="s">
        <v>21</v>
      </c>
      <c r="J335" s="568" t="s">
        <v>54</v>
      </c>
      <c r="K335" s="570"/>
    </row>
    <row r="336" ht="54" spans="1:11">
      <c r="A336" s="568"/>
      <c r="B336" s="568">
        <f t="shared" si="3"/>
        <v>328</v>
      </c>
      <c r="C336" s="568" t="s">
        <v>783</v>
      </c>
      <c r="D336" s="569" t="s">
        <v>784</v>
      </c>
      <c r="E336" s="568" t="s">
        <v>10</v>
      </c>
      <c r="F336" s="576">
        <v>40000</v>
      </c>
      <c r="G336" s="568">
        <v>2021.12</v>
      </c>
      <c r="H336" s="568">
        <v>2025.12</v>
      </c>
      <c r="I336" s="568" t="s">
        <v>149</v>
      </c>
      <c r="J336" s="568" t="s">
        <v>34</v>
      </c>
      <c r="K336" s="570"/>
    </row>
    <row r="337" ht="67.5" spans="1:11">
      <c r="A337" s="568"/>
      <c r="B337" s="568">
        <f t="shared" si="3"/>
        <v>329</v>
      </c>
      <c r="C337" s="568" t="s">
        <v>785</v>
      </c>
      <c r="D337" s="569" t="s">
        <v>786</v>
      </c>
      <c r="E337" s="568" t="s">
        <v>11</v>
      </c>
      <c r="F337" s="575" t="s">
        <v>21</v>
      </c>
      <c r="G337" s="568" t="s">
        <v>21</v>
      </c>
      <c r="H337" s="568" t="s">
        <v>21</v>
      </c>
      <c r="I337" s="568" t="s">
        <v>21</v>
      </c>
      <c r="J337" s="568" t="s">
        <v>38</v>
      </c>
      <c r="K337" s="570"/>
    </row>
    <row r="338" ht="40.5" spans="1:11">
      <c r="A338" s="568"/>
      <c r="B338" s="568">
        <f t="shared" si="3"/>
        <v>330</v>
      </c>
      <c r="C338" s="568" t="s">
        <v>787</v>
      </c>
      <c r="D338" s="569" t="s">
        <v>788</v>
      </c>
      <c r="E338" s="568" t="s">
        <v>10</v>
      </c>
      <c r="F338" s="576">
        <v>30000</v>
      </c>
      <c r="G338" s="568">
        <v>2020</v>
      </c>
      <c r="H338" s="568">
        <v>2023</v>
      </c>
      <c r="I338" s="568" t="s">
        <v>37</v>
      </c>
      <c r="J338" s="568" t="s">
        <v>38</v>
      </c>
      <c r="K338" s="570"/>
    </row>
    <row r="339" ht="27" spans="1:11">
      <c r="A339" s="568"/>
      <c r="B339" s="568">
        <f t="shared" si="3"/>
        <v>331</v>
      </c>
      <c r="C339" s="568" t="s">
        <v>792</v>
      </c>
      <c r="D339" s="569" t="s">
        <v>793</v>
      </c>
      <c r="E339" s="568" t="s">
        <v>11</v>
      </c>
      <c r="F339" s="576" t="s">
        <v>21</v>
      </c>
      <c r="G339" s="568">
        <v>2021</v>
      </c>
      <c r="H339" s="568">
        <v>2023</v>
      </c>
      <c r="I339" s="568" t="s">
        <v>37</v>
      </c>
      <c r="J339" s="568" t="s">
        <v>38</v>
      </c>
      <c r="K339" s="570"/>
    </row>
    <row r="340" ht="27" spans="1:11">
      <c r="A340" s="568"/>
      <c r="B340" s="568">
        <f t="shared" si="3"/>
        <v>332</v>
      </c>
      <c r="C340" s="568" t="s">
        <v>794</v>
      </c>
      <c r="D340" s="569" t="s">
        <v>795</v>
      </c>
      <c r="E340" s="568" t="s">
        <v>11</v>
      </c>
      <c r="F340" s="576" t="s">
        <v>21</v>
      </c>
      <c r="G340" s="568">
        <v>2021</v>
      </c>
      <c r="H340" s="568">
        <v>2023</v>
      </c>
      <c r="I340" s="568" t="s">
        <v>37</v>
      </c>
      <c r="J340" s="568" t="s">
        <v>38</v>
      </c>
      <c r="K340" s="570"/>
    </row>
    <row r="341" ht="27" spans="1:11">
      <c r="A341" s="568"/>
      <c r="B341" s="568">
        <f t="shared" si="3"/>
        <v>333</v>
      </c>
      <c r="C341" s="568" t="s">
        <v>796</v>
      </c>
      <c r="D341" s="569" t="s">
        <v>797</v>
      </c>
      <c r="E341" s="568" t="s">
        <v>11</v>
      </c>
      <c r="F341" s="576" t="s">
        <v>21</v>
      </c>
      <c r="G341" s="568">
        <v>2021</v>
      </c>
      <c r="H341" s="568">
        <v>2023</v>
      </c>
      <c r="I341" s="568" t="s">
        <v>37</v>
      </c>
      <c r="J341" s="568" t="s">
        <v>38</v>
      </c>
      <c r="K341" s="570"/>
    </row>
    <row r="342" ht="27" spans="1:11">
      <c r="A342" s="568"/>
      <c r="B342" s="568">
        <f t="shared" si="3"/>
        <v>334</v>
      </c>
      <c r="C342" s="568" t="s">
        <v>798</v>
      </c>
      <c r="D342" s="569" t="s">
        <v>799</v>
      </c>
      <c r="E342" s="568" t="s">
        <v>10</v>
      </c>
      <c r="F342" s="576">
        <v>10000</v>
      </c>
      <c r="G342" s="568">
        <v>2021</v>
      </c>
      <c r="H342" s="568">
        <v>2025</v>
      </c>
      <c r="I342" s="568" t="s">
        <v>37</v>
      </c>
      <c r="J342" s="568" t="s">
        <v>38</v>
      </c>
      <c r="K342" s="570"/>
    </row>
    <row r="343" spans="1:11">
      <c r="A343" s="568"/>
      <c r="B343" s="568">
        <f t="shared" si="3"/>
        <v>335</v>
      </c>
      <c r="C343" s="568" t="s">
        <v>800</v>
      </c>
      <c r="D343" s="569" t="s">
        <v>801</v>
      </c>
      <c r="E343" s="568" t="s">
        <v>85</v>
      </c>
      <c r="F343" s="576">
        <v>16000</v>
      </c>
      <c r="G343" s="568">
        <v>2020</v>
      </c>
      <c r="H343" s="568">
        <v>2023</v>
      </c>
      <c r="I343" s="568" t="s">
        <v>37</v>
      </c>
      <c r="J343" s="568" t="s">
        <v>38</v>
      </c>
      <c r="K343" s="570"/>
    </row>
    <row r="344" ht="40.5" spans="1:11">
      <c r="A344" s="568"/>
      <c r="B344" s="568">
        <f t="shared" ref="B344:B391" si="4">B343+1</f>
        <v>336</v>
      </c>
      <c r="C344" s="568" t="s">
        <v>802</v>
      </c>
      <c r="D344" s="569" t="s">
        <v>803</v>
      </c>
      <c r="E344" s="568" t="s">
        <v>10</v>
      </c>
      <c r="F344" s="576">
        <v>50000</v>
      </c>
      <c r="G344" s="568">
        <v>2021</v>
      </c>
      <c r="H344" s="568">
        <v>2025</v>
      </c>
      <c r="I344" s="568" t="s">
        <v>37</v>
      </c>
      <c r="J344" s="568" t="s">
        <v>38</v>
      </c>
      <c r="K344" s="570"/>
    </row>
    <row r="345" ht="41.25" spans="1:11">
      <c r="A345" s="568"/>
      <c r="B345" s="568">
        <f t="shared" si="4"/>
        <v>337</v>
      </c>
      <c r="C345" s="568" t="s">
        <v>804</v>
      </c>
      <c r="D345" s="569" t="s">
        <v>805</v>
      </c>
      <c r="E345" s="568" t="s">
        <v>10</v>
      </c>
      <c r="F345" s="576">
        <v>80000</v>
      </c>
      <c r="G345" s="568">
        <v>2021</v>
      </c>
      <c r="H345" s="568">
        <v>2025</v>
      </c>
      <c r="I345" s="568" t="s">
        <v>37</v>
      </c>
      <c r="J345" s="568" t="s">
        <v>38</v>
      </c>
      <c r="K345" s="570"/>
    </row>
    <row r="346" ht="41.25" spans="1:27">
      <c r="A346" s="568"/>
      <c r="B346" s="568">
        <f t="shared" si="4"/>
        <v>338</v>
      </c>
      <c r="C346" s="568" t="s">
        <v>806</v>
      </c>
      <c r="D346" s="569" t="s">
        <v>807</v>
      </c>
      <c r="E346" s="568" t="s">
        <v>10</v>
      </c>
      <c r="F346" s="576">
        <v>262500</v>
      </c>
      <c r="G346" s="568">
        <v>2021.9</v>
      </c>
      <c r="H346" s="568" t="s">
        <v>21</v>
      </c>
      <c r="I346" s="568" t="s">
        <v>262</v>
      </c>
      <c r="J346" s="568" t="s">
        <v>264</v>
      </c>
      <c r="K346" s="568" t="s">
        <v>264</v>
      </c>
      <c r="L346" s="622" t="s">
        <v>264</v>
      </c>
      <c r="M346" s="623" t="s">
        <v>264</v>
      </c>
      <c r="N346" s="623" t="s">
        <v>264</v>
      </c>
      <c r="O346" s="623" t="s">
        <v>264</v>
      </c>
      <c r="P346" s="623" t="s">
        <v>264</v>
      </c>
      <c r="Q346" s="623" t="s">
        <v>264</v>
      </c>
      <c r="R346" s="623" t="s">
        <v>264</v>
      </c>
      <c r="S346" s="623" t="s">
        <v>264</v>
      </c>
      <c r="T346" s="623" t="s">
        <v>264</v>
      </c>
      <c r="U346" s="623" t="s">
        <v>264</v>
      </c>
      <c r="V346" s="623" t="s">
        <v>264</v>
      </c>
      <c r="W346" s="623" t="s">
        <v>264</v>
      </c>
      <c r="X346" s="623" t="s">
        <v>264</v>
      </c>
      <c r="Y346" s="623" t="s">
        <v>264</v>
      </c>
      <c r="Z346" s="623" t="s">
        <v>264</v>
      </c>
      <c r="AA346" s="625" t="s">
        <v>264</v>
      </c>
    </row>
    <row r="347" ht="54" spans="1:11">
      <c r="A347" s="568"/>
      <c r="B347" s="568">
        <f t="shared" si="4"/>
        <v>339</v>
      </c>
      <c r="C347" s="584" t="s">
        <v>809</v>
      </c>
      <c r="D347" s="626" t="s">
        <v>810</v>
      </c>
      <c r="E347" s="568" t="s">
        <v>10</v>
      </c>
      <c r="F347" s="577" t="s">
        <v>21</v>
      </c>
      <c r="G347" s="604" t="s">
        <v>812</v>
      </c>
      <c r="H347" s="579">
        <v>2025.12</v>
      </c>
      <c r="I347" s="568" t="s">
        <v>247</v>
      </c>
      <c r="J347" s="568" t="s">
        <v>248</v>
      </c>
      <c r="K347" s="570"/>
    </row>
    <row r="348" ht="26.25" customHeight="1" spans="1:11">
      <c r="A348" s="568"/>
      <c r="B348" s="568">
        <f t="shared" si="4"/>
        <v>340</v>
      </c>
      <c r="C348" s="568" t="s">
        <v>813</v>
      </c>
      <c r="D348" s="569" t="s">
        <v>814</v>
      </c>
      <c r="E348" s="568" t="s">
        <v>10</v>
      </c>
      <c r="F348" s="576">
        <v>2800000</v>
      </c>
      <c r="G348" s="568">
        <v>2021.6</v>
      </c>
      <c r="H348" s="568">
        <v>2025.12</v>
      </c>
      <c r="I348" s="568" t="s">
        <v>247</v>
      </c>
      <c r="J348" s="568" t="s">
        <v>248</v>
      </c>
      <c r="K348" s="570"/>
    </row>
    <row r="349" ht="21.75" customHeight="1" spans="1:11">
      <c r="A349" s="568"/>
      <c r="B349" s="568">
        <f t="shared" si="4"/>
        <v>341</v>
      </c>
      <c r="C349" s="568" t="s">
        <v>815</v>
      </c>
      <c r="D349" s="569" t="s">
        <v>816</v>
      </c>
      <c r="E349" s="568" t="s">
        <v>10</v>
      </c>
      <c r="F349" s="576">
        <v>500000</v>
      </c>
      <c r="G349" s="579">
        <v>2021.7</v>
      </c>
      <c r="H349" s="579">
        <v>2025.12</v>
      </c>
      <c r="I349" s="568" t="s">
        <v>247</v>
      </c>
      <c r="J349" s="568" t="s">
        <v>248</v>
      </c>
      <c r="K349" s="570"/>
    </row>
    <row r="350" ht="40.5" spans="1:11">
      <c r="A350" s="568"/>
      <c r="B350" s="568">
        <f t="shared" si="4"/>
        <v>342</v>
      </c>
      <c r="C350" s="568" t="s">
        <v>817</v>
      </c>
      <c r="D350" s="569" t="s">
        <v>818</v>
      </c>
      <c r="E350" s="568" t="s">
        <v>10</v>
      </c>
      <c r="F350" s="576">
        <v>250000</v>
      </c>
      <c r="G350" s="568">
        <v>2021.12</v>
      </c>
      <c r="H350" s="568">
        <v>2023.12</v>
      </c>
      <c r="I350" s="568" t="s">
        <v>247</v>
      </c>
      <c r="J350" s="568" t="s">
        <v>248</v>
      </c>
      <c r="K350" s="570"/>
    </row>
    <row r="351" ht="40.5" spans="1:11">
      <c r="A351" s="568"/>
      <c r="B351" s="568">
        <f t="shared" si="4"/>
        <v>343</v>
      </c>
      <c r="C351" s="568" t="s">
        <v>819</v>
      </c>
      <c r="D351" s="569" t="s">
        <v>820</v>
      </c>
      <c r="E351" s="568" t="s">
        <v>10</v>
      </c>
      <c r="F351" s="576">
        <v>250000</v>
      </c>
      <c r="G351" s="579">
        <v>2021.7</v>
      </c>
      <c r="H351" s="579">
        <v>2025.12</v>
      </c>
      <c r="I351" s="568" t="s">
        <v>247</v>
      </c>
      <c r="J351" s="568" t="s">
        <v>248</v>
      </c>
      <c r="K351" s="570"/>
    </row>
    <row r="352" ht="27" spans="1:11">
      <c r="A352" s="568"/>
      <c r="B352" s="568">
        <f t="shared" si="4"/>
        <v>344</v>
      </c>
      <c r="C352" s="568" t="s">
        <v>821</v>
      </c>
      <c r="D352" s="569" t="s">
        <v>822</v>
      </c>
      <c r="E352" s="568" t="s">
        <v>10</v>
      </c>
      <c r="F352" s="576">
        <v>250000</v>
      </c>
      <c r="G352" s="579">
        <v>2021.3</v>
      </c>
      <c r="H352" s="579">
        <v>2023.12</v>
      </c>
      <c r="I352" s="568" t="s">
        <v>247</v>
      </c>
      <c r="J352" s="568" t="s">
        <v>248</v>
      </c>
      <c r="K352" s="570"/>
    </row>
    <row r="353" ht="67.5" spans="1:11">
      <c r="A353" s="568"/>
      <c r="B353" s="568">
        <f t="shared" si="4"/>
        <v>345</v>
      </c>
      <c r="C353" s="568" t="s">
        <v>823</v>
      </c>
      <c r="D353" s="569" t="s">
        <v>824</v>
      </c>
      <c r="E353" s="568" t="s">
        <v>10</v>
      </c>
      <c r="F353" s="576">
        <v>200000</v>
      </c>
      <c r="G353" s="579">
        <v>2021.1</v>
      </c>
      <c r="H353" s="579">
        <v>2023.12</v>
      </c>
      <c r="I353" s="568" t="s">
        <v>247</v>
      </c>
      <c r="J353" s="568" t="s">
        <v>248</v>
      </c>
      <c r="K353" s="570"/>
    </row>
    <row r="354" ht="40.5" spans="1:11">
      <c r="A354" s="568"/>
      <c r="B354" s="568">
        <f t="shared" si="4"/>
        <v>346</v>
      </c>
      <c r="C354" s="568" t="s">
        <v>825</v>
      </c>
      <c r="D354" s="569" t="s">
        <v>826</v>
      </c>
      <c r="E354" s="568" t="s">
        <v>10</v>
      </c>
      <c r="F354" s="576">
        <v>200000</v>
      </c>
      <c r="G354" s="579">
        <v>2021.3</v>
      </c>
      <c r="H354" s="579">
        <v>2025.12</v>
      </c>
      <c r="I354" s="568" t="s">
        <v>247</v>
      </c>
      <c r="J354" s="568" t="s">
        <v>248</v>
      </c>
      <c r="K354" s="570"/>
    </row>
    <row r="355" ht="54" spans="1:11">
      <c r="A355" s="568"/>
      <c r="B355" s="568">
        <f t="shared" si="4"/>
        <v>347</v>
      </c>
      <c r="C355" s="568" t="s">
        <v>827</v>
      </c>
      <c r="D355" s="569" t="s">
        <v>828</v>
      </c>
      <c r="E355" s="568" t="s">
        <v>10</v>
      </c>
      <c r="F355" s="576">
        <v>150000</v>
      </c>
      <c r="G355" s="578" t="s">
        <v>829</v>
      </c>
      <c r="H355" s="579">
        <v>2025.12</v>
      </c>
      <c r="I355" s="568" t="s">
        <v>247</v>
      </c>
      <c r="J355" s="568" t="s">
        <v>248</v>
      </c>
      <c r="K355" s="570"/>
    </row>
    <row r="356" ht="67.5" spans="1:11">
      <c r="A356" s="568"/>
      <c r="B356" s="568">
        <f t="shared" si="4"/>
        <v>348</v>
      </c>
      <c r="C356" s="568" t="s">
        <v>830</v>
      </c>
      <c r="D356" s="569" t="s">
        <v>831</v>
      </c>
      <c r="E356" s="568" t="s">
        <v>85</v>
      </c>
      <c r="F356" s="576">
        <v>150000</v>
      </c>
      <c r="G356" s="568">
        <v>2020.12</v>
      </c>
      <c r="H356" s="568">
        <v>2024.12</v>
      </c>
      <c r="I356" s="568" t="s">
        <v>247</v>
      </c>
      <c r="J356" s="568" t="s">
        <v>248</v>
      </c>
      <c r="K356" s="570"/>
    </row>
    <row r="357" ht="40.5" spans="1:11">
      <c r="A357" s="568"/>
      <c r="B357" s="568">
        <f t="shared" si="4"/>
        <v>349</v>
      </c>
      <c r="C357" s="568" t="s">
        <v>832</v>
      </c>
      <c r="D357" s="569" t="s">
        <v>833</v>
      </c>
      <c r="E357" s="568" t="s">
        <v>10</v>
      </c>
      <c r="F357" s="576">
        <v>100000</v>
      </c>
      <c r="G357" s="568">
        <v>2023.12</v>
      </c>
      <c r="H357" s="568">
        <v>2025.12</v>
      </c>
      <c r="I357" s="568" t="s">
        <v>247</v>
      </c>
      <c r="J357" s="568" t="s">
        <v>248</v>
      </c>
      <c r="K357" s="570"/>
    </row>
    <row r="358" ht="54" spans="1:11">
      <c r="A358" s="568"/>
      <c r="B358" s="568">
        <f t="shared" si="4"/>
        <v>350</v>
      </c>
      <c r="C358" s="568" t="s">
        <v>834</v>
      </c>
      <c r="D358" s="569" t="s">
        <v>835</v>
      </c>
      <c r="E358" s="568" t="s">
        <v>10</v>
      </c>
      <c r="F358" s="576">
        <v>80000</v>
      </c>
      <c r="G358" s="568">
        <v>2023.12</v>
      </c>
      <c r="H358" s="568">
        <v>2025.12</v>
      </c>
      <c r="I358" s="568" t="s">
        <v>247</v>
      </c>
      <c r="J358" s="568" t="s">
        <v>248</v>
      </c>
      <c r="K358" s="570"/>
    </row>
    <row r="359" ht="54" spans="1:11">
      <c r="A359" s="568"/>
      <c r="B359" s="568">
        <f t="shared" si="4"/>
        <v>351</v>
      </c>
      <c r="C359" s="568" t="s">
        <v>836</v>
      </c>
      <c r="D359" s="569" t="s">
        <v>837</v>
      </c>
      <c r="E359" s="568" t="s">
        <v>10</v>
      </c>
      <c r="F359" s="576">
        <v>78000</v>
      </c>
      <c r="G359" s="568">
        <v>2023.12</v>
      </c>
      <c r="H359" s="568">
        <v>2025.12</v>
      </c>
      <c r="I359" s="568" t="s">
        <v>247</v>
      </c>
      <c r="J359" s="568" t="s">
        <v>248</v>
      </c>
      <c r="K359" s="570"/>
    </row>
    <row r="360" ht="40.5" spans="1:11">
      <c r="A360" s="568"/>
      <c r="B360" s="568">
        <f t="shared" si="4"/>
        <v>352</v>
      </c>
      <c r="C360" s="568" t="s">
        <v>838</v>
      </c>
      <c r="D360" s="569" t="s">
        <v>839</v>
      </c>
      <c r="E360" s="568" t="s">
        <v>85</v>
      </c>
      <c r="F360" s="576">
        <v>60000</v>
      </c>
      <c r="G360" s="579">
        <v>2019.11</v>
      </c>
      <c r="H360" s="568">
        <v>2023.12</v>
      </c>
      <c r="I360" s="568" t="s">
        <v>247</v>
      </c>
      <c r="J360" s="568" t="s">
        <v>248</v>
      </c>
      <c r="K360" s="570"/>
    </row>
    <row r="361" ht="54" spans="1:11">
      <c r="A361" s="568"/>
      <c r="B361" s="568">
        <f t="shared" si="4"/>
        <v>353</v>
      </c>
      <c r="C361" s="568" t="s">
        <v>840</v>
      </c>
      <c r="D361" s="569" t="s">
        <v>841</v>
      </c>
      <c r="E361" s="568" t="s">
        <v>10</v>
      </c>
      <c r="F361" s="576">
        <v>60000</v>
      </c>
      <c r="G361" s="568">
        <v>2022.6</v>
      </c>
      <c r="H361" s="568">
        <v>2025.12</v>
      </c>
      <c r="I361" s="568" t="s">
        <v>247</v>
      </c>
      <c r="J361" s="568" t="s">
        <v>248</v>
      </c>
      <c r="K361" s="570"/>
    </row>
    <row r="362" ht="26.25" customHeight="1" spans="1:11">
      <c r="A362" s="568"/>
      <c r="B362" s="568">
        <f t="shared" si="4"/>
        <v>354</v>
      </c>
      <c r="C362" s="568" t="s">
        <v>842</v>
      </c>
      <c r="D362" s="569" t="s">
        <v>1537</v>
      </c>
      <c r="E362" s="568" t="s">
        <v>10</v>
      </c>
      <c r="F362" s="576">
        <v>50000</v>
      </c>
      <c r="G362" s="579">
        <v>2022.1</v>
      </c>
      <c r="H362" s="579">
        <v>2024.12</v>
      </c>
      <c r="I362" s="568" t="s">
        <v>247</v>
      </c>
      <c r="J362" s="568" t="s">
        <v>248</v>
      </c>
      <c r="K362" s="570"/>
    </row>
    <row r="363" ht="40.5" spans="1:11">
      <c r="A363" s="568"/>
      <c r="B363" s="568">
        <f t="shared" si="4"/>
        <v>355</v>
      </c>
      <c r="C363" s="568" t="s">
        <v>843</v>
      </c>
      <c r="D363" s="569" t="s">
        <v>844</v>
      </c>
      <c r="E363" s="568" t="s">
        <v>10</v>
      </c>
      <c r="F363" s="576">
        <v>20000</v>
      </c>
      <c r="G363" s="579">
        <v>2022.1</v>
      </c>
      <c r="H363" s="596">
        <v>2025.12</v>
      </c>
      <c r="I363" s="568" t="s">
        <v>247</v>
      </c>
      <c r="J363" s="568" t="s">
        <v>248</v>
      </c>
      <c r="K363" s="570"/>
    </row>
    <row r="364" ht="14.25" customHeight="1" spans="1:11">
      <c r="A364" s="568"/>
      <c r="B364" s="568">
        <f t="shared" si="4"/>
        <v>356</v>
      </c>
      <c r="C364" s="568" t="s">
        <v>845</v>
      </c>
      <c r="D364" s="569" t="s">
        <v>846</v>
      </c>
      <c r="E364" s="568" t="s">
        <v>10</v>
      </c>
      <c r="F364" s="576">
        <v>10800</v>
      </c>
      <c r="G364" s="568">
        <v>2021.9</v>
      </c>
      <c r="H364" s="568" t="s">
        <v>21</v>
      </c>
      <c r="I364" s="568" t="s">
        <v>247</v>
      </c>
      <c r="J364" s="568" t="s">
        <v>248</v>
      </c>
      <c r="K364" s="570"/>
    </row>
    <row r="365" ht="54" spans="1:11">
      <c r="A365" s="568"/>
      <c r="B365" s="568">
        <f t="shared" si="4"/>
        <v>357</v>
      </c>
      <c r="C365" s="568" t="s">
        <v>847</v>
      </c>
      <c r="D365" s="569" t="s">
        <v>848</v>
      </c>
      <c r="E365" s="568" t="s">
        <v>10</v>
      </c>
      <c r="F365" s="576">
        <v>15000</v>
      </c>
      <c r="G365" s="578" t="s">
        <v>849</v>
      </c>
      <c r="H365" s="596">
        <v>2025.12</v>
      </c>
      <c r="I365" s="568" t="s">
        <v>247</v>
      </c>
      <c r="J365" s="568" t="s">
        <v>248</v>
      </c>
      <c r="K365" s="570"/>
    </row>
    <row r="366" ht="54" spans="1:11">
      <c r="A366" s="568"/>
      <c r="B366" s="568">
        <f t="shared" si="4"/>
        <v>358</v>
      </c>
      <c r="C366" s="568" t="s">
        <v>850</v>
      </c>
      <c r="D366" s="569" t="s">
        <v>851</v>
      </c>
      <c r="E366" s="568" t="s">
        <v>10</v>
      </c>
      <c r="F366" s="576">
        <v>43000</v>
      </c>
      <c r="G366" s="568">
        <v>2023.12</v>
      </c>
      <c r="H366" s="568">
        <v>2025.12</v>
      </c>
      <c r="I366" s="568" t="s">
        <v>247</v>
      </c>
      <c r="J366" s="568" t="s">
        <v>248</v>
      </c>
      <c r="K366" s="570"/>
    </row>
    <row r="367" ht="27" spans="1:11">
      <c r="A367" s="568"/>
      <c r="B367" s="568">
        <f t="shared" si="4"/>
        <v>359</v>
      </c>
      <c r="C367" s="568" t="s">
        <v>852</v>
      </c>
      <c r="D367" s="569" t="s">
        <v>853</v>
      </c>
      <c r="E367" s="568" t="s">
        <v>10</v>
      </c>
      <c r="F367" s="576">
        <v>36000</v>
      </c>
      <c r="G367" s="568">
        <v>2021.9</v>
      </c>
      <c r="H367" s="568">
        <v>2025.8</v>
      </c>
      <c r="I367" s="568" t="s">
        <v>247</v>
      </c>
      <c r="J367" s="568" t="s">
        <v>248</v>
      </c>
      <c r="K367" s="570"/>
    </row>
    <row r="368" ht="27" spans="1:11">
      <c r="A368" s="568"/>
      <c r="B368" s="568">
        <f t="shared" si="4"/>
        <v>360</v>
      </c>
      <c r="C368" s="568" t="s">
        <v>854</v>
      </c>
      <c r="D368" s="569" t="s">
        <v>855</v>
      </c>
      <c r="E368" s="568" t="s">
        <v>10</v>
      </c>
      <c r="F368" s="576">
        <v>20000</v>
      </c>
      <c r="G368" s="568">
        <v>2021.1</v>
      </c>
      <c r="H368" s="568">
        <v>2025.12</v>
      </c>
      <c r="I368" s="568" t="s">
        <v>247</v>
      </c>
      <c r="J368" s="568" t="s">
        <v>248</v>
      </c>
      <c r="K368" s="570"/>
    </row>
    <row r="369" ht="67.5" spans="1:11">
      <c r="A369" s="568"/>
      <c r="B369" s="568">
        <f t="shared" si="4"/>
        <v>361</v>
      </c>
      <c r="C369" s="568" t="s">
        <v>856</v>
      </c>
      <c r="D369" s="569" t="s">
        <v>857</v>
      </c>
      <c r="E369" s="568" t="s">
        <v>10</v>
      </c>
      <c r="F369" s="576">
        <v>35000</v>
      </c>
      <c r="G369" s="568">
        <v>2021.12</v>
      </c>
      <c r="H369" s="568">
        <v>2025.12</v>
      </c>
      <c r="I369" s="568" t="s">
        <v>247</v>
      </c>
      <c r="J369" s="568" t="s">
        <v>248</v>
      </c>
      <c r="K369" s="570"/>
    </row>
    <row r="370" ht="40.5" spans="1:11">
      <c r="A370" s="568"/>
      <c r="B370" s="568">
        <f t="shared" si="4"/>
        <v>362</v>
      </c>
      <c r="C370" s="568" t="s">
        <v>858</v>
      </c>
      <c r="D370" s="569" t="s">
        <v>859</v>
      </c>
      <c r="E370" s="568" t="s">
        <v>10</v>
      </c>
      <c r="F370" s="576">
        <v>30000</v>
      </c>
      <c r="G370" s="579">
        <v>2022.6</v>
      </c>
      <c r="H370" s="579">
        <v>2025.12</v>
      </c>
      <c r="I370" s="568" t="s">
        <v>247</v>
      </c>
      <c r="J370" s="568" t="s">
        <v>248</v>
      </c>
      <c r="K370" s="570"/>
    </row>
    <row r="371" ht="27" spans="1:11">
      <c r="A371" s="568"/>
      <c r="B371" s="568">
        <f t="shared" si="4"/>
        <v>363</v>
      </c>
      <c r="C371" s="568" t="s">
        <v>860</v>
      </c>
      <c r="D371" s="569" t="s">
        <v>861</v>
      </c>
      <c r="E371" s="568" t="s">
        <v>10</v>
      </c>
      <c r="F371" s="576">
        <v>28000</v>
      </c>
      <c r="G371" s="579">
        <v>2022.1</v>
      </c>
      <c r="H371" s="579">
        <v>2025.12</v>
      </c>
      <c r="I371" s="568" t="s">
        <v>247</v>
      </c>
      <c r="J371" s="568" t="s">
        <v>248</v>
      </c>
      <c r="K371" s="570"/>
    </row>
    <row r="372" ht="27" spans="1:11">
      <c r="A372" s="568"/>
      <c r="B372" s="568">
        <f t="shared" si="4"/>
        <v>364</v>
      </c>
      <c r="C372" s="568" t="s">
        <v>862</v>
      </c>
      <c r="D372" s="569" t="s">
        <v>863</v>
      </c>
      <c r="E372" s="568" t="s">
        <v>10</v>
      </c>
      <c r="F372" s="576">
        <v>12000</v>
      </c>
      <c r="G372" s="604" t="s">
        <v>864</v>
      </c>
      <c r="H372" s="579">
        <v>2023.12</v>
      </c>
      <c r="I372" s="568" t="s">
        <v>247</v>
      </c>
      <c r="J372" s="568" t="s">
        <v>248</v>
      </c>
      <c r="K372" s="570"/>
    </row>
    <row r="373" ht="40.5" spans="1:11">
      <c r="A373" s="568"/>
      <c r="B373" s="568">
        <f t="shared" si="4"/>
        <v>365</v>
      </c>
      <c r="C373" s="568" t="s">
        <v>865</v>
      </c>
      <c r="D373" s="569" t="s">
        <v>866</v>
      </c>
      <c r="E373" s="568" t="s">
        <v>10</v>
      </c>
      <c r="F373" s="576">
        <v>10000</v>
      </c>
      <c r="G373" s="568">
        <v>2021.12</v>
      </c>
      <c r="H373" s="568">
        <v>2025.12</v>
      </c>
      <c r="I373" s="568" t="s">
        <v>247</v>
      </c>
      <c r="J373" s="568" t="s">
        <v>248</v>
      </c>
      <c r="K373" s="570"/>
    </row>
    <row r="374" ht="27.75" spans="1:11">
      <c r="A374" s="568"/>
      <c r="B374" s="568">
        <f t="shared" si="4"/>
        <v>366</v>
      </c>
      <c r="C374" s="568" t="s">
        <v>867</v>
      </c>
      <c r="D374" s="569" t="s">
        <v>868</v>
      </c>
      <c r="E374" s="568" t="s">
        <v>10</v>
      </c>
      <c r="F374" s="576">
        <v>35000</v>
      </c>
      <c r="G374" s="568">
        <v>2021.9</v>
      </c>
      <c r="H374" s="568" t="s">
        <v>21</v>
      </c>
      <c r="I374" s="568" t="s">
        <v>247</v>
      </c>
      <c r="J374" s="568" t="s">
        <v>248</v>
      </c>
      <c r="K374" s="570"/>
    </row>
    <row r="375" ht="33" customHeight="1" spans="1:28">
      <c r="A375" s="568"/>
      <c r="B375" s="568">
        <f t="shared" si="4"/>
        <v>367</v>
      </c>
      <c r="C375" s="568" t="s">
        <v>869</v>
      </c>
      <c r="D375" s="569" t="s">
        <v>870</v>
      </c>
      <c r="E375" s="568" t="s">
        <v>10</v>
      </c>
      <c r="F375" s="604">
        <v>1500</v>
      </c>
      <c r="G375" s="568">
        <v>2021.1</v>
      </c>
      <c r="H375" s="568">
        <v>2021.12</v>
      </c>
      <c r="I375" s="568" t="s">
        <v>569</v>
      </c>
      <c r="J375" s="588" t="s">
        <v>273</v>
      </c>
      <c r="K375" s="588" t="s">
        <v>273</v>
      </c>
      <c r="L375" s="628" t="s">
        <v>273</v>
      </c>
      <c r="M375" s="629" t="s">
        <v>273</v>
      </c>
      <c r="N375" s="629" t="s">
        <v>273</v>
      </c>
      <c r="O375" s="629" t="s">
        <v>273</v>
      </c>
      <c r="P375" s="629" t="s">
        <v>273</v>
      </c>
      <c r="Q375" s="629" t="s">
        <v>273</v>
      </c>
      <c r="R375" s="629" t="s">
        <v>273</v>
      </c>
      <c r="S375" s="629" t="s">
        <v>273</v>
      </c>
      <c r="T375" s="629" t="s">
        <v>273</v>
      </c>
      <c r="U375" s="629" t="s">
        <v>273</v>
      </c>
      <c r="V375" s="629" t="s">
        <v>273</v>
      </c>
      <c r="W375" s="629" t="s">
        <v>273</v>
      </c>
      <c r="X375" s="629" t="s">
        <v>273</v>
      </c>
      <c r="Y375" s="629" t="s">
        <v>273</v>
      </c>
      <c r="Z375" s="629" t="s">
        <v>273</v>
      </c>
      <c r="AA375" s="630" t="s">
        <v>273</v>
      </c>
      <c r="AB375" s="614"/>
    </row>
    <row r="376" ht="54.75" spans="1:28">
      <c r="A376" s="568"/>
      <c r="B376" s="568">
        <f t="shared" si="4"/>
        <v>368</v>
      </c>
      <c r="C376" s="588" t="s">
        <v>871</v>
      </c>
      <c r="D376" s="602" t="s">
        <v>872</v>
      </c>
      <c r="E376" s="588" t="s">
        <v>85</v>
      </c>
      <c r="F376" s="603">
        <v>354400</v>
      </c>
      <c r="G376" s="627">
        <v>2020.5</v>
      </c>
      <c r="H376" s="601">
        <v>2025.12</v>
      </c>
      <c r="I376" s="610" t="s">
        <v>366</v>
      </c>
      <c r="J376" s="588" t="s">
        <v>273</v>
      </c>
      <c r="K376" s="588" t="s">
        <v>273</v>
      </c>
      <c r="L376" s="628" t="s">
        <v>273</v>
      </c>
      <c r="M376" s="629" t="s">
        <v>273</v>
      </c>
      <c r="N376" s="629" t="s">
        <v>273</v>
      </c>
      <c r="O376" s="629" t="s">
        <v>273</v>
      </c>
      <c r="P376" s="629" t="s">
        <v>273</v>
      </c>
      <c r="Q376" s="629" t="s">
        <v>273</v>
      </c>
      <c r="R376" s="629" t="s">
        <v>273</v>
      </c>
      <c r="S376" s="629" t="s">
        <v>273</v>
      </c>
      <c r="T376" s="629" t="s">
        <v>273</v>
      </c>
      <c r="U376" s="629" t="s">
        <v>273</v>
      </c>
      <c r="V376" s="629" t="s">
        <v>273</v>
      </c>
      <c r="W376" s="629" t="s">
        <v>273</v>
      </c>
      <c r="X376" s="629" t="s">
        <v>273</v>
      </c>
      <c r="Y376" s="629" t="s">
        <v>273</v>
      </c>
      <c r="Z376" s="629" t="s">
        <v>273</v>
      </c>
      <c r="AA376" s="630" t="s">
        <v>273</v>
      </c>
      <c r="AB376" s="614"/>
    </row>
    <row r="377" ht="54" spans="1:28">
      <c r="A377" s="568"/>
      <c r="B377" s="568">
        <f t="shared" si="4"/>
        <v>369</v>
      </c>
      <c r="C377" s="588" t="s">
        <v>874</v>
      </c>
      <c r="D377" s="602" t="s">
        <v>875</v>
      </c>
      <c r="E377" s="588" t="s">
        <v>11</v>
      </c>
      <c r="F377" s="603">
        <v>304000</v>
      </c>
      <c r="G377" s="588" t="s">
        <v>21</v>
      </c>
      <c r="H377" s="601" t="s">
        <v>21</v>
      </c>
      <c r="I377" s="610" t="s">
        <v>366</v>
      </c>
      <c r="J377" s="588" t="s">
        <v>273</v>
      </c>
      <c r="K377" s="570"/>
      <c r="AB377" s="614"/>
    </row>
    <row r="378" ht="14.25" customHeight="1" spans="1:11">
      <c r="A378" s="568"/>
      <c r="B378" s="568">
        <f t="shared" si="4"/>
        <v>370</v>
      </c>
      <c r="C378" s="568" t="s">
        <v>876</v>
      </c>
      <c r="D378" s="569" t="s">
        <v>877</v>
      </c>
      <c r="E378" s="568" t="s">
        <v>10</v>
      </c>
      <c r="F378" s="576">
        <v>140000</v>
      </c>
      <c r="G378" s="568">
        <v>2021.9</v>
      </c>
      <c r="H378" s="568" t="s">
        <v>21</v>
      </c>
      <c r="I378" s="568" t="s">
        <v>277</v>
      </c>
      <c r="J378" s="568" t="s">
        <v>278</v>
      </c>
      <c r="K378" s="570"/>
    </row>
    <row r="379" ht="40.5" spans="1:11">
      <c r="A379" s="568"/>
      <c r="B379" s="568">
        <f t="shared" si="4"/>
        <v>371</v>
      </c>
      <c r="C379" s="579" t="s">
        <v>878</v>
      </c>
      <c r="D379" s="569" t="s">
        <v>879</v>
      </c>
      <c r="E379" s="568" t="s">
        <v>85</v>
      </c>
      <c r="F379" s="576">
        <v>136870</v>
      </c>
      <c r="G379" s="568" t="s">
        <v>350</v>
      </c>
      <c r="H379" s="568">
        <v>2022.1</v>
      </c>
      <c r="I379" s="568" t="s">
        <v>277</v>
      </c>
      <c r="J379" s="568" t="s">
        <v>278</v>
      </c>
      <c r="K379" s="570"/>
    </row>
    <row r="380" ht="40.5" spans="1:11">
      <c r="A380" s="568"/>
      <c r="B380" s="568">
        <f t="shared" si="4"/>
        <v>372</v>
      </c>
      <c r="C380" s="568" t="s">
        <v>880</v>
      </c>
      <c r="D380" s="569" t="s">
        <v>881</v>
      </c>
      <c r="E380" s="568" t="s">
        <v>85</v>
      </c>
      <c r="F380" s="576">
        <v>76000</v>
      </c>
      <c r="G380" s="568">
        <v>2020.9</v>
      </c>
      <c r="H380" s="568">
        <v>2023.12</v>
      </c>
      <c r="I380" s="568" t="s">
        <v>277</v>
      </c>
      <c r="J380" s="568" t="s">
        <v>278</v>
      </c>
      <c r="K380" s="570"/>
    </row>
    <row r="381" ht="40.5" spans="1:11">
      <c r="A381" s="568"/>
      <c r="B381" s="568">
        <f t="shared" si="4"/>
        <v>373</v>
      </c>
      <c r="C381" s="579" t="s">
        <v>882</v>
      </c>
      <c r="D381" s="569" t="s">
        <v>883</v>
      </c>
      <c r="E381" s="568" t="s">
        <v>85</v>
      </c>
      <c r="F381" s="576">
        <v>65000</v>
      </c>
      <c r="G381" s="568" t="s">
        <v>350</v>
      </c>
      <c r="H381" s="568">
        <v>2022.3</v>
      </c>
      <c r="I381" s="568" t="s">
        <v>277</v>
      </c>
      <c r="J381" s="568" t="s">
        <v>278</v>
      </c>
      <c r="K381" s="570"/>
    </row>
    <row r="382" ht="27" spans="1:11">
      <c r="A382" s="568"/>
      <c r="B382" s="568">
        <f t="shared" si="4"/>
        <v>374</v>
      </c>
      <c r="C382" s="568" t="s">
        <v>884</v>
      </c>
      <c r="D382" s="569" t="s">
        <v>885</v>
      </c>
      <c r="E382" s="568" t="s">
        <v>10</v>
      </c>
      <c r="F382" s="576">
        <v>15000</v>
      </c>
      <c r="G382" s="568">
        <v>2021.9</v>
      </c>
      <c r="H382" s="568" t="s">
        <v>21</v>
      </c>
      <c r="I382" s="568" t="s">
        <v>277</v>
      </c>
      <c r="J382" s="568" t="s">
        <v>278</v>
      </c>
      <c r="K382" s="570"/>
    </row>
    <row r="383" ht="54" spans="1:11">
      <c r="A383" s="568"/>
      <c r="B383" s="568">
        <f t="shared" si="4"/>
        <v>375</v>
      </c>
      <c r="C383" s="579" t="s">
        <v>886</v>
      </c>
      <c r="D383" s="569" t="s">
        <v>887</v>
      </c>
      <c r="E383" s="568" t="s">
        <v>85</v>
      </c>
      <c r="F383" s="576">
        <v>44500</v>
      </c>
      <c r="G383" s="568" t="s">
        <v>350</v>
      </c>
      <c r="H383" s="568">
        <v>2022.3</v>
      </c>
      <c r="I383" s="568" t="s">
        <v>277</v>
      </c>
      <c r="J383" s="568" t="s">
        <v>278</v>
      </c>
      <c r="K383" s="570"/>
    </row>
    <row r="384" ht="27" spans="1:11">
      <c r="A384" s="568"/>
      <c r="B384" s="568">
        <f t="shared" si="4"/>
        <v>376</v>
      </c>
      <c r="C384" s="579" t="s">
        <v>888</v>
      </c>
      <c r="D384" s="569" t="s">
        <v>889</v>
      </c>
      <c r="E384" s="568" t="s">
        <v>85</v>
      </c>
      <c r="F384" s="576">
        <v>25500</v>
      </c>
      <c r="G384" s="568" t="s">
        <v>350</v>
      </c>
      <c r="H384" s="568">
        <v>2022.12</v>
      </c>
      <c r="I384" s="568" t="s">
        <v>277</v>
      </c>
      <c r="J384" s="568" t="s">
        <v>278</v>
      </c>
      <c r="K384" s="570"/>
    </row>
    <row r="385" ht="40.5" spans="1:11">
      <c r="A385" s="568"/>
      <c r="B385" s="568">
        <f t="shared" si="4"/>
        <v>377</v>
      </c>
      <c r="C385" s="568" t="s">
        <v>890</v>
      </c>
      <c r="D385" s="569" t="s">
        <v>891</v>
      </c>
      <c r="E385" s="568" t="s">
        <v>85</v>
      </c>
      <c r="F385" s="576">
        <v>65000</v>
      </c>
      <c r="G385" s="568">
        <v>2020</v>
      </c>
      <c r="H385" s="568">
        <v>2023</v>
      </c>
      <c r="I385" s="568" t="s">
        <v>277</v>
      </c>
      <c r="J385" s="568" t="s">
        <v>278</v>
      </c>
      <c r="K385" s="570"/>
    </row>
    <row r="386" ht="27" spans="1:11">
      <c r="A386" s="568"/>
      <c r="B386" s="568">
        <f t="shared" si="4"/>
        <v>378</v>
      </c>
      <c r="C386" s="568" t="s">
        <v>892</v>
      </c>
      <c r="D386" s="569" t="s">
        <v>893</v>
      </c>
      <c r="E386" s="568" t="s">
        <v>11</v>
      </c>
      <c r="F386" s="576">
        <v>10000</v>
      </c>
      <c r="G386" s="568" t="s">
        <v>21</v>
      </c>
      <c r="H386" s="568" t="s">
        <v>21</v>
      </c>
      <c r="I386" s="568" t="s">
        <v>277</v>
      </c>
      <c r="J386" s="568" t="s">
        <v>278</v>
      </c>
      <c r="K386" s="570"/>
    </row>
    <row r="387" ht="27" spans="1:11">
      <c r="A387" s="568"/>
      <c r="B387" s="568">
        <f t="shared" si="4"/>
        <v>379</v>
      </c>
      <c r="C387" s="568" t="s">
        <v>894</v>
      </c>
      <c r="D387" s="569" t="s">
        <v>895</v>
      </c>
      <c r="E387" s="568" t="s">
        <v>10</v>
      </c>
      <c r="F387" s="568">
        <v>50000</v>
      </c>
      <c r="G387" s="631" t="s">
        <v>849</v>
      </c>
      <c r="H387" s="632">
        <v>2024.12</v>
      </c>
      <c r="I387" s="568" t="s">
        <v>896</v>
      </c>
      <c r="J387" s="568" t="s">
        <v>278</v>
      </c>
      <c r="K387" s="570"/>
    </row>
    <row r="388" ht="122.25" spans="1:11">
      <c r="A388" s="568"/>
      <c r="B388" s="568">
        <f t="shared" si="4"/>
        <v>380</v>
      </c>
      <c r="C388" s="568" t="s">
        <v>897</v>
      </c>
      <c r="D388" s="569" t="s">
        <v>898</v>
      </c>
      <c r="E388" s="568" t="s">
        <v>85</v>
      </c>
      <c r="F388" s="568">
        <v>470000</v>
      </c>
      <c r="G388" s="605">
        <v>2021.3</v>
      </c>
      <c r="H388" s="605">
        <v>2025.12</v>
      </c>
      <c r="I388" s="568" t="s">
        <v>901</v>
      </c>
      <c r="J388" s="568" t="s">
        <v>723</v>
      </c>
      <c r="K388" s="570"/>
    </row>
    <row r="389" ht="41.25" spans="1:29">
      <c r="A389" s="568"/>
      <c r="B389" s="568">
        <f t="shared" si="4"/>
        <v>381</v>
      </c>
      <c r="C389" s="568" t="s">
        <v>903</v>
      </c>
      <c r="D389" s="569" t="s">
        <v>904</v>
      </c>
      <c r="E389" s="568" t="s">
        <v>10</v>
      </c>
      <c r="F389" s="568">
        <v>30000</v>
      </c>
      <c r="G389" s="631" t="s">
        <v>21</v>
      </c>
      <c r="H389" s="631" t="s">
        <v>21</v>
      </c>
      <c r="I389" s="568" t="s">
        <v>219</v>
      </c>
      <c r="J389" s="568" t="s">
        <v>110</v>
      </c>
      <c r="K389" s="568" t="s">
        <v>110</v>
      </c>
      <c r="L389" s="622" t="s">
        <v>110</v>
      </c>
      <c r="M389" s="623" t="s">
        <v>110</v>
      </c>
      <c r="N389" s="623" t="s">
        <v>110</v>
      </c>
      <c r="O389" s="623" t="s">
        <v>110</v>
      </c>
      <c r="P389" s="623" t="s">
        <v>110</v>
      </c>
      <c r="Q389" s="623" t="s">
        <v>110</v>
      </c>
      <c r="R389" s="623" t="s">
        <v>110</v>
      </c>
      <c r="S389" s="623" t="s">
        <v>110</v>
      </c>
      <c r="T389" s="623" t="s">
        <v>110</v>
      </c>
      <c r="U389" s="623" t="s">
        <v>110</v>
      </c>
      <c r="V389" s="623" t="s">
        <v>110</v>
      </c>
      <c r="W389" s="623" t="s">
        <v>110</v>
      </c>
      <c r="X389" s="623" t="s">
        <v>110</v>
      </c>
      <c r="Y389" s="623" t="s">
        <v>110</v>
      </c>
      <c r="Z389" s="623" t="s">
        <v>110</v>
      </c>
      <c r="AA389" s="625" t="s">
        <v>110</v>
      </c>
      <c r="AC389" s="560"/>
    </row>
    <row r="390" ht="81" spans="1:29">
      <c r="A390" s="568"/>
      <c r="B390" s="568">
        <f t="shared" si="4"/>
        <v>382</v>
      </c>
      <c r="C390" s="568" t="s">
        <v>1542</v>
      </c>
      <c r="D390" s="569" t="s">
        <v>1543</v>
      </c>
      <c r="E390" s="631" t="s">
        <v>85</v>
      </c>
      <c r="F390" s="575">
        <v>9000</v>
      </c>
      <c r="G390" s="568" t="s">
        <v>350</v>
      </c>
      <c r="H390" s="568">
        <v>2021</v>
      </c>
      <c r="I390" s="568" t="s">
        <v>1544</v>
      </c>
      <c r="J390" s="568" t="s">
        <v>47</v>
      </c>
      <c r="K390" s="568"/>
      <c r="L390" s="564"/>
      <c r="M390" s="564"/>
      <c r="N390" s="564"/>
      <c r="O390" s="564"/>
      <c r="P390" s="564"/>
      <c r="Q390" s="564"/>
      <c r="R390" s="564"/>
      <c r="S390" s="564"/>
      <c r="T390" s="564"/>
      <c r="U390" s="564"/>
      <c r="V390" s="564"/>
      <c r="W390" s="564"/>
      <c r="X390" s="564"/>
      <c r="Y390" s="564"/>
      <c r="Z390" s="564"/>
      <c r="AA390" s="564"/>
      <c r="AC390" s="560"/>
    </row>
    <row r="391" ht="54" spans="1:29">
      <c r="A391" s="568"/>
      <c r="B391" s="568">
        <f t="shared" si="4"/>
        <v>383</v>
      </c>
      <c r="C391" s="568" t="s">
        <v>1545</v>
      </c>
      <c r="D391" s="569" t="s">
        <v>1546</v>
      </c>
      <c r="E391" s="568" t="s">
        <v>85</v>
      </c>
      <c r="F391" s="568">
        <v>10000</v>
      </c>
      <c r="G391" s="568" t="s">
        <v>350</v>
      </c>
      <c r="H391" s="568">
        <v>2022</v>
      </c>
      <c r="I391" s="568" t="s">
        <v>1547</v>
      </c>
      <c r="J391" s="568" t="s">
        <v>273</v>
      </c>
      <c r="K391" s="568"/>
      <c r="L391" s="564"/>
      <c r="M391" s="564"/>
      <c r="N391" s="564"/>
      <c r="O391" s="564"/>
      <c r="P391" s="564"/>
      <c r="Q391" s="564"/>
      <c r="R391" s="564"/>
      <c r="S391" s="564"/>
      <c r="T391" s="564"/>
      <c r="U391" s="564"/>
      <c r="V391" s="564"/>
      <c r="W391" s="564"/>
      <c r="X391" s="564"/>
      <c r="Y391" s="564"/>
      <c r="Z391" s="564"/>
      <c r="AA391" s="564"/>
      <c r="AC391" s="560"/>
    </row>
    <row r="392" spans="1:11">
      <c r="A392" s="566" t="str">
        <f>项目库统计汇总表0!A7</f>
        <v>3、美丽集镇（合计项目10项，总投资1.45亿元；其中新建项目10项，总投资1.45亿元。）</v>
      </c>
      <c r="B392" s="566"/>
      <c r="C392" s="566"/>
      <c r="D392" s="566"/>
      <c r="E392" s="566"/>
      <c r="F392" s="566"/>
      <c r="G392" s="566"/>
      <c r="H392" s="566"/>
      <c r="I392" s="566"/>
      <c r="J392" s="566"/>
      <c r="K392" s="565"/>
    </row>
    <row r="393" ht="54" spans="1:28">
      <c r="A393" s="570" t="s">
        <v>1548</v>
      </c>
      <c r="B393" s="568">
        <f>B391+1</f>
        <v>384</v>
      </c>
      <c r="C393" s="568" t="s">
        <v>1549</v>
      </c>
      <c r="D393" s="569" t="s">
        <v>1550</v>
      </c>
      <c r="E393" s="568" t="s">
        <v>10</v>
      </c>
      <c r="F393" s="620">
        <v>2184</v>
      </c>
      <c r="G393" s="568">
        <v>2021</v>
      </c>
      <c r="H393" s="605">
        <v>2023</v>
      </c>
      <c r="I393" s="568" t="s">
        <v>137</v>
      </c>
      <c r="J393" s="568" t="s">
        <v>1313</v>
      </c>
      <c r="K393" s="570"/>
      <c r="AB393" s="564"/>
    </row>
    <row r="394" ht="81" spans="1:28">
      <c r="A394" s="570"/>
      <c r="B394" s="568">
        <f t="shared" ref="B394:B402" si="5">B393+1</f>
        <v>385</v>
      </c>
      <c r="C394" s="568" t="s">
        <v>1551</v>
      </c>
      <c r="D394" s="569" t="s">
        <v>1552</v>
      </c>
      <c r="E394" s="568" t="s">
        <v>10</v>
      </c>
      <c r="F394" s="620">
        <v>980</v>
      </c>
      <c r="G394" s="568">
        <v>2021</v>
      </c>
      <c r="H394" s="605">
        <v>2021</v>
      </c>
      <c r="I394" s="568" t="s">
        <v>1949</v>
      </c>
      <c r="J394" s="570" t="s">
        <v>110</v>
      </c>
      <c r="K394" s="570"/>
      <c r="AB394" s="564"/>
    </row>
    <row r="395" ht="81" spans="1:28">
      <c r="A395" s="570"/>
      <c r="B395" s="568">
        <f t="shared" si="5"/>
        <v>386</v>
      </c>
      <c r="C395" s="568" t="s">
        <v>1553</v>
      </c>
      <c r="D395" s="569" t="s">
        <v>1950</v>
      </c>
      <c r="E395" s="568" t="s">
        <v>10</v>
      </c>
      <c r="F395" s="620">
        <v>1900</v>
      </c>
      <c r="G395" s="568">
        <v>2021</v>
      </c>
      <c r="H395" s="605">
        <v>2023</v>
      </c>
      <c r="I395" s="568" t="s">
        <v>1555</v>
      </c>
      <c r="J395" s="570" t="s">
        <v>24</v>
      </c>
      <c r="K395" s="570"/>
      <c r="AB395" s="564"/>
    </row>
    <row r="396" ht="81" spans="1:28">
      <c r="A396" s="570"/>
      <c r="B396" s="568">
        <f t="shared" si="5"/>
        <v>387</v>
      </c>
      <c r="C396" s="568" t="s">
        <v>1557</v>
      </c>
      <c r="D396" s="569" t="s">
        <v>1558</v>
      </c>
      <c r="E396" s="568" t="s">
        <v>10</v>
      </c>
      <c r="F396" s="575">
        <v>700</v>
      </c>
      <c r="G396" s="568">
        <v>2021</v>
      </c>
      <c r="H396" s="605"/>
      <c r="I396" s="568" t="s">
        <v>1399</v>
      </c>
      <c r="J396" s="568" t="s">
        <v>54</v>
      </c>
      <c r="K396" s="570"/>
      <c r="AB396" s="564"/>
    </row>
    <row r="397" ht="67.5" spans="1:28">
      <c r="A397" s="570"/>
      <c r="B397" s="568">
        <f t="shared" si="5"/>
        <v>388</v>
      </c>
      <c r="C397" s="568" t="s">
        <v>1559</v>
      </c>
      <c r="D397" s="569" t="s">
        <v>1560</v>
      </c>
      <c r="E397" s="568" t="s">
        <v>10</v>
      </c>
      <c r="F397" s="575">
        <v>300</v>
      </c>
      <c r="G397" s="568">
        <v>2021</v>
      </c>
      <c r="H397" s="605"/>
      <c r="I397" s="568" t="s">
        <v>1561</v>
      </c>
      <c r="J397" s="568" t="s">
        <v>34</v>
      </c>
      <c r="K397" s="570"/>
      <c r="AB397" s="564"/>
    </row>
    <row r="398" ht="40.5" spans="1:28">
      <c r="A398" s="570"/>
      <c r="B398" s="568">
        <f t="shared" si="5"/>
        <v>389</v>
      </c>
      <c r="C398" s="568" t="s">
        <v>1562</v>
      </c>
      <c r="D398" s="569" t="s">
        <v>1563</v>
      </c>
      <c r="E398" s="568" t="s">
        <v>10</v>
      </c>
      <c r="F398" s="575">
        <v>700</v>
      </c>
      <c r="G398" s="568">
        <v>2021</v>
      </c>
      <c r="H398" s="605">
        <v>2021</v>
      </c>
      <c r="I398" s="568" t="s">
        <v>1564</v>
      </c>
      <c r="J398" s="568" t="s">
        <v>264</v>
      </c>
      <c r="K398" s="570"/>
      <c r="AB398" s="564"/>
    </row>
    <row r="399" ht="67.5" spans="1:28">
      <c r="A399" s="570"/>
      <c r="B399" s="568">
        <f t="shared" si="5"/>
        <v>390</v>
      </c>
      <c r="C399" s="568" t="s">
        <v>1565</v>
      </c>
      <c r="D399" s="569" t="s">
        <v>1566</v>
      </c>
      <c r="E399" s="568" t="s">
        <v>10</v>
      </c>
      <c r="F399" s="575">
        <v>5430</v>
      </c>
      <c r="G399" s="568">
        <v>2021</v>
      </c>
      <c r="H399" s="605">
        <v>2025</v>
      </c>
      <c r="I399" s="568" t="s">
        <v>1567</v>
      </c>
      <c r="J399" s="568" t="s">
        <v>38</v>
      </c>
      <c r="K399" s="570"/>
      <c r="AB399" s="564"/>
    </row>
    <row r="400" ht="40.5" spans="1:28">
      <c r="A400" s="570"/>
      <c r="B400" s="568">
        <f t="shared" si="5"/>
        <v>391</v>
      </c>
      <c r="C400" s="568" t="s">
        <v>1568</v>
      </c>
      <c r="D400" s="569" t="s">
        <v>1569</v>
      </c>
      <c r="E400" s="568" t="s">
        <v>10</v>
      </c>
      <c r="F400" s="575">
        <v>505</v>
      </c>
      <c r="G400" s="568">
        <v>2021</v>
      </c>
      <c r="H400" s="605">
        <v>2022</v>
      </c>
      <c r="I400" s="568" t="s">
        <v>1570</v>
      </c>
      <c r="J400" s="568" t="s">
        <v>248</v>
      </c>
      <c r="K400" s="570"/>
      <c r="AB400" s="564"/>
    </row>
    <row r="401" ht="27" spans="1:28">
      <c r="A401" s="570"/>
      <c r="B401" s="568">
        <f t="shared" si="5"/>
        <v>392</v>
      </c>
      <c r="C401" s="568" t="s">
        <v>1571</v>
      </c>
      <c r="D401" s="569" t="s">
        <v>1572</v>
      </c>
      <c r="E401" s="568" t="s">
        <v>10</v>
      </c>
      <c r="F401" s="575">
        <v>750</v>
      </c>
      <c r="G401" s="568">
        <v>2021</v>
      </c>
      <c r="H401" s="605">
        <v>2021</v>
      </c>
      <c r="I401" s="568" t="s">
        <v>1573</v>
      </c>
      <c r="J401" s="568" t="s">
        <v>273</v>
      </c>
      <c r="K401" s="570"/>
      <c r="AB401" s="564"/>
    </row>
    <row r="402" ht="108" spans="1:28">
      <c r="A402" s="570"/>
      <c r="B402" s="568">
        <f t="shared" si="5"/>
        <v>393</v>
      </c>
      <c r="C402" s="568" t="s">
        <v>1574</v>
      </c>
      <c r="D402" s="569" t="s">
        <v>1575</v>
      </c>
      <c r="E402" s="568" t="s">
        <v>10</v>
      </c>
      <c r="F402" s="575">
        <v>1070</v>
      </c>
      <c r="G402" s="568">
        <v>2021</v>
      </c>
      <c r="H402" s="605">
        <v>2021</v>
      </c>
      <c r="I402" s="568" t="s">
        <v>1576</v>
      </c>
      <c r="J402" s="568" t="s">
        <v>278</v>
      </c>
      <c r="K402" s="570"/>
      <c r="AB402" s="564"/>
    </row>
    <row r="403" spans="1:11">
      <c r="A403" s="566" t="str">
        <f>项目库统计汇总表0!A8</f>
        <v>4、污水（合计项目50项，总投资140.99亿元；其中新建项目29项，总投资45.84亿元；续建项目18项，总投资16.83亿元；谋划项目3项，总投资78.32亿元。）</v>
      </c>
      <c r="B403" s="566"/>
      <c r="C403" s="566"/>
      <c r="D403" s="566"/>
      <c r="E403" s="566"/>
      <c r="F403" s="566"/>
      <c r="G403" s="566"/>
      <c r="H403" s="566"/>
      <c r="I403" s="566"/>
      <c r="J403" s="566"/>
      <c r="K403" s="570"/>
    </row>
    <row r="404" ht="54" spans="1:11">
      <c r="A404" s="568" t="s">
        <v>945</v>
      </c>
      <c r="B404" s="568">
        <f>B402+1</f>
        <v>394</v>
      </c>
      <c r="C404" s="568" t="s">
        <v>946</v>
      </c>
      <c r="D404" s="569" t="s">
        <v>947</v>
      </c>
      <c r="E404" s="570" t="s">
        <v>10</v>
      </c>
      <c r="F404" s="576">
        <v>30000</v>
      </c>
      <c r="G404" s="568">
        <v>2023</v>
      </c>
      <c r="H404" s="568">
        <v>2025</v>
      </c>
      <c r="I404" s="568" t="s">
        <v>948</v>
      </c>
      <c r="J404" s="570" t="s">
        <v>47</v>
      </c>
      <c r="K404" s="570"/>
    </row>
    <row r="405" ht="54" spans="1:11">
      <c r="A405" s="568"/>
      <c r="B405" s="568">
        <f t="shared" ref="B405:B420" si="6">B404+1</f>
        <v>395</v>
      </c>
      <c r="C405" s="568" t="s">
        <v>950</v>
      </c>
      <c r="D405" s="633" t="s">
        <v>951</v>
      </c>
      <c r="E405" s="570" t="s">
        <v>10</v>
      </c>
      <c r="F405" s="634">
        <v>25667</v>
      </c>
      <c r="G405" s="568">
        <v>2021.1</v>
      </c>
      <c r="H405" s="568">
        <v>2022.1</v>
      </c>
      <c r="I405" s="568" t="s">
        <v>952</v>
      </c>
      <c r="J405" s="570" t="s">
        <v>47</v>
      </c>
      <c r="K405" s="570"/>
    </row>
    <row r="406" ht="54" spans="1:11">
      <c r="A406" s="568"/>
      <c r="B406" s="568">
        <f t="shared" si="6"/>
        <v>396</v>
      </c>
      <c r="C406" s="568" t="s">
        <v>953</v>
      </c>
      <c r="D406" s="633" t="s">
        <v>954</v>
      </c>
      <c r="E406" s="570" t="s">
        <v>10</v>
      </c>
      <c r="F406" s="634">
        <v>13196</v>
      </c>
      <c r="G406" s="568">
        <v>2021.1</v>
      </c>
      <c r="H406" s="568">
        <v>2022.1</v>
      </c>
      <c r="I406" s="568" t="s">
        <v>952</v>
      </c>
      <c r="J406" s="570" t="s">
        <v>47</v>
      </c>
      <c r="K406" s="570"/>
    </row>
    <row r="407" ht="54" spans="1:11">
      <c r="A407" s="568"/>
      <c r="B407" s="568">
        <f t="shared" si="6"/>
        <v>397</v>
      </c>
      <c r="C407" s="579" t="s">
        <v>1577</v>
      </c>
      <c r="D407" s="573" t="s">
        <v>1578</v>
      </c>
      <c r="E407" s="575" t="s">
        <v>10</v>
      </c>
      <c r="F407" s="575">
        <v>16000</v>
      </c>
      <c r="G407" s="579">
        <v>2021</v>
      </c>
      <c r="H407" s="579">
        <v>2022</v>
      </c>
      <c r="I407" s="579" t="s">
        <v>232</v>
      </c>
      <c r="J407" s="579" t="s">
        <v>24</v>
      </c>
      <c r="K407" s="570"/>
    </row>
    <row r="408" ht="27" spans="1:11">
      <c r="A408" s="568"/>
      <c r="B408" s="568">
        <f t="shared" si="6"/>
        <v>398</v>
      </c>
      <c r="C408" s="579" t="s">
        <v>1579</v>
      </c>
      <c r="D408" s="573" t="s">
        <v>1580</v>
      </c>
      <c r="E408" s="575" t="s">
        <v>85</v>
      </c>
      <c r="F408" s="575">
        <v>3000</v>
      </c>
      <c r="G408" s="579">
        <v>2019</v>
      </c>
      <c r="H408" s="579">
        <v>2021</v>
      </c>
      <c r="I408" s="568" t="s">
        <v>243</v>
      </c>
      <c r="J408" s="568" t="s">
        <v>54</v>
      </c>
      <c r="K408" s="570"/>
    </row>
    <row r="409" ht="27" spans="1:11">
      <c r="A409" s="568"/>
      <c r="B409" s="568">
        <f t="shared" si="6"/>
        <v>399</v>
      </c>
      <c r="C409" s="568" t="s">
        <v>1581</v>
      </c>
      <c r="D409" s="569" t="s">
        <v>1582</v>
      </c>
      <c r="E409" s="575" t="s">
        <v>85</v>
      </c>
      <c r="F409" s="575">
        <v>22399</v>
      </c>
      <c r="G409" s="568">
        <v>2020</v>
      </c>
      <c r="H409" s="579">
        <v>2021</v>
      </c>
      <c r="I409" s="568" t="s">
        <v>243</v>
      </c>
      <c r="J409" s="568" t="s">
        <v>54</v>
      </c>
      <c r="K409" s="570"/>
    </row>
    <row r="410" ht="27" spans="1:11">
      <c r="A410" s="568"/>
      <c r="B410" s="568">
        <f t="shared" si="6"/>
        <v>400</v>
      </c>
      <c r="C410" s="568" t="s">
        <v>1583</v>
      </c>
      <c r="D410" s="569" t="s">
        <v>1584</v>
      </c>
      <c r="E410" s="579" t="s">
        <v>85</v>
      </c>
      <c r="F410" s="575">
        <v>2600</v>
      </c>
      <c r="G410" s="575">
        <v>2020</v>
      </c>
      <c r="H410" s="568">
        <v>2021</v>
      </c>
      <c r="I410" s="568" t="s">
        <v>243</v>
      </c>
      <c r="J410" s="568" t="s">
        <v>54</v>
      </c>
      <c r="K410" s="570"/>
    </row>
    <row r="411" ht="27" spans="1:11">
      <c r="A411" s="568"/>
      <c r="B411" s="568">
        <f t="shared" si="6"/>
        <v>401</v>
      </c>
      <c r="C411" s="579" t="s">
        <v>1585</v>
      </c>
      <c r="D411" s="573" t="s">
        <v>1586</v>
      </c>
      <c r="E411" s="579" t="s">
        <v>85</v>
      </c>
      <c r="F411" s="575">
        <v>4200</v>
      </c>
      <c r="G411" s="575">
        <v>2020</v>
      </c>
      <c r="H411" s="579">
        <v>2021</v>
      </c>
      <c r="I411" s="579" t="s">
        <v>247</v>
      </c>
      <c r="J411" s="568" t="s">
        <v>248</v>
      </c>
      <c r="K411" s="570"/>
    </row>
    <row r="412" ht="55.5" spans="1:11">
      <c r="A412" s="568"/>
      <c r="B412" s="568">
        <f t="shared" si="6"/>
        <v>402</v>
      </c>
      <c r="C412" s="568" t="s">
        <v>1587</v>
      </c>
      <c r="D412" s="569" t="s">
        <v>1588</v>
      </c>
      <c r="E412" s="570" t="s">
        <v>10</v>
      </c>
      <c r="F412" s="568">
        <v>11860.68</v>
      </c>
      <c r="G412" s="568" t="s">
        <v>21</v>
      </c>
      <c r="H412" s="568" t="s">
        <v>21</v>
      </c>
      <c r="I412" s="568" t="s">
        <v>553</v>
      </c>
      <c r="J412" s="570" t="s">
        <v>110</v>
      </c>
      <c r="K412" s="570"/>
    </row>
    <row r="413" ht="27" spans="1:11">
      <c r="A413" s="568"/>
      <c r="B413" s="568">
        <f t="shared" si="6"/>
        <v>403</v>
      </c>
      <c r="C413" s="579" t="s">
        <v>1589</v>
      </c>
      <c r="D413" s="569" t="s">
        <v>1590</v>
      </c>
      <c r="E413" s="568" t="s">
        <v>85</v>
      </c>
      <c r="F413" s="575">
        <v>6000</v>
      </c>
      <c r="G413" s="575">
        <v>2020</v>
      </c>
      <c r="H413" s="568">
        <v>2022</v>
      </c>
      <c r="I413" s="568" t="s">
        <v>37</v>
      </c>
      <c r="J413" s="568" t="s">
        <v>38</v>
      </c>
      <c r="K413" s="570"/>
    </row>
    <row r="414" ht="40.5" spans="1:11">
      <c r="A414" s="568"/>
      <c r="B414" s="568">
        <f t="shared" si="6"/>
        <v>404</v>
      </c>
      <c r="C414" s="588" t="s">
        <v>955</v>
      </c>
      <c r="D414" s="602" t="s">
        <v>956</v>
      </c>
      <c r="E414" s="570" t="s">
        <v>10</v>
      </c>
      <c r="F414" s="603">
        <v>11000</v>
      </c>
      <c r="G414" s="635">
        <v>2025.6</v>
      </c>
      <c r="H414" s="601">
        <v>2026.12</v>
      </c>
      <c r="I414" s="568" t="s">
        <v>569</v>
      </c>
      <c r="J414" s="570" t="s">
        <v>273</v>
      </c>
      <c r="K414" s="570"/>
    </row>
    <row r="415" ht="27" spans="1:11">
      <c r="A415" s="568"/>
      <c r="B415" s="568">
        <f t="shared" si="6"/>
        <v>405</v>
      </c>
      <c r="C415" s="584" t="s">
        <v>916</v>
      </c>
      <c r="D415" s="569" t="s">
        <v>917</v>
      </c>
      <c r="E415" s="568" t="s">
        <v>10</v>
      </c>
      <c r="F415" s="576">
        <v>23227</v>
      </c>
      <c r="G415" s="568">
        <v>2020</v>
      </c>
      <c r="H415" s="568">
        <v>2023</v>
      </c>
      <c r="I415" s="568" t="s">
        <v>37</v>
      </c>
      <c r="J415" s="568" t="s">
        <v>38</v>
      </c>
      <c r="K415" s="570"/>
    </row>
    <row r="416" ht="40.5" spans="1:11">
      <c r="A416" s="568"/>
      <c r="B416" s="568">
        <f t="shared" si="6"/>
        <v>406</v>
      </c>
      <c r="C416" s="568" t="s">
        <v>918</v>
      </c>
      <c r="D416" s="569" t="s">
        <v>919</v>
      </c>
      <c r="E416" s="568" t="s">
        <v>10</v>
      </c>
      <c r="F416" s="576">
        <v>6000</v>
      </c>
      <c r="G416" s="568" t="s">
        <v>21</v>
      </c>
      <c r="H416" s="568" t="s">
        <v>21</v>
      </c>
      <c r="I416" s="568" t="s">
        <v>37</v>
      </c>
      <c r="J416" s="568" t="s">
        <v>38</v>
      </c>
      <c r="K416" s="570"/>
    </row>
    <row r="417" ht="40.5" spans="1:11">
      <c r="A417" s="568"/>
      <c r="B417" s="568">
        <f t="shared" si="6"/>
        <v>407</v>
      </c>
      <c r="C417" s="568" t="s">
        <v>938</v>
      </c>
      <c r="D417" s="569" t="s">
        <v>939</v>
      </c>
      <c r="E417" s="570" t="s">
        <v>11</v>
      </c>
      <c r="F417" s="576">
        <v>200000</v>
      </c>
      <c r="G417" s="568" t="s">
        <v>21</v>
      </c>
      <c r="H417" s="568" t="s">
        <v>21</v>
      </c>
      <c r="I417" s="568" t="s">
        <v>553</v>
      </c>
      <c r="J417" s="568" t="s">
        <v>23</v>
      </c>
      <c r="K417" s="570"/>
    </row>
    <row r="418" ht="40.5" spans="1:11">
      <c r="A418" s="568"/>
      <c r="B418" s="568">
        <f t="shared" si="6"/>
        <v>408</v>
      </c>
      <c r="C418" s="568" t="s">
        <v>941</v>
      </c>
      <c r="D418" s="569" t="s">
        <v>942</v>
      </c>
      <c r="E418" s="570" t="s">
        <v>11</v>
      </c>
      <c r="F418" s="576">
        <v>113236</v>
      </c>
      <c r="G418" s="568">
        <v>2020</v>
      </c>
      <c r="H418" s="568">
        <v>2022</v>
      </c>
      <c r="I418" s="568" t="s">
        <v>37</v>
      </c>
      <c r="J418" s="568" t="s">
        <v>38</v>
      </c>
      <c r="K418" s="570"/>
    </row>
    <row r="419" ht="40.5" spans="1:11">
      <c r="A419" s="568"/>
      <c r="B419" s="568">
        <f t="shared" si="6"/>
        <v>409</v>
      </c>
      <c r="C419" s="568" t="s">
        <v>1591</v>
      </c>
      <c r="D419" s="569" t="s">
        <v>1592</v>
      </c>
      <c r="E419" s="579" t="s">
        <v>1593</v>
      </c>
      <c r="F419" s="575">
        <v>71033</v>
      </c>
      <c r="G419" s="575">
        <v>2020</v>
      </c>
      <c r="H419" s="568">
        <v>2022</v>
      </c>
      <c r="I419" s="579" t="s">
        <v>243</v>
      </c>
      <c r="J419" s="568" t="s">
        <v>54</v>
      </c>
      <c r="K419" s="570"/>
    </row>
    <row r="420" ht="40.5" spans="1:11">
      <c r="A420" s="568"/>
      <c r="B420" s="568">
        <f t="shared" si="6"/>
        <v>410</v>
      </c>
      <c r="C420" s="636" t="s">
        <v>943</v>
      </c>
      <c r="D420" s="637" t="s">
        <v>944</v>
      </c>
      <c r="E420" s="570" t="s">
        <v>85</v>
      </c>
      <c r="F420" s="638">
        <v>16062</v>
      </c>
      <c r="G420" s="636">
        <v>2021.3</v>
      </c>
      <c r="H420" s="636">
        <v>2022.9</v>
      </c>
      <c r="I420" s="568" t="s">
        <v>149</v>
      </c>
      <c r="J420" s="570" t="s">
        <v>34</v>
      </c>
      <c r="K420" s="570"/>
    </row>
    <row r="421" ht="40.5" spans="1:12">
      <c r="A421" s="568" t="s">
        <v>1594</v>
      </c>
      <c r="B421" s="568">
        <v>411</v>
      </c>
      <c r="C421" s="568" t="s">
        <v>1595</v>
      </c>
      <c r="D421" s="569" t="s">
        <v>1596</v>
      </c>
      <c r="E421" s="568" t="s">
        <v>10</v>
      </c>
      <c r="F421" s="620">
        <v>1800</v>
      </c>
      <c r="G421" s="575">
        <v>2021</v>
      </c>
      <c r="H421" s="575">
        <v>2021</v>
      </c>
      <c r="I421" s="579" t="s">
        <v>1597</v>
      </c>
      <c r="J421" s="568"/>
      <c r="K421" s="579" t="s">
        <v>1949</v>
      </c>
      <c r="L421" s="587" t="s">
        <v>1951</v>
      </c>
    </row>
    <row r="422" ht="40.5" spans="1:12">
      <c r="A422" s="568"/>
      <c r="B422" s="568">
        <f t="shared" ref="B422:B453" si="7">B421+1</f>
        <v>412</v>
      </c>
      <c r="C422" s="604" t="s">
        <v>1598</v>
      </c>
      <c r="D422" s="639" t="s">
        <v>1599</v>
      </c>
      <c r="E422" s="604" t="s">
        <v>85</v>
      </c>
      <c r="F422" s="575">
        <v>350</v>
      </c>
      <c r="G422" s="575">
        <v>2020</v>
      </c>
      <c r="H422" s="568">
        <v>2021</v>
      </c>
      <c r="I422" s="579" t="s">
        <v>520</v>
      </c>
      <c r="J422" s="568" t="s">
        <v>47</v>
      </c>
      <c r="K422" s="604" t="s">
        <v>464</v>
      </c>
      <c r="L422" s="644" t="s">
        <v>1952</v>
      </c>
    </row>
    <row r="423" ht="27" spans="1:12">
      <c r="A423" s="568"/>
      <c r="B423" s="568">
        <f t="shared" si="7"/>
        <v>413</v>
      </c>
      <c r="C423" s="604" t="s">
        <v>1600</v>
      </c>
      <c r="D423" s="639" t="s">
        <v>1601</v>
      </c>
      <c r="E423" s="604" t="s">
        <v>85</v>
      </c>
      <c r="F423" s="575">
        <v>9971</v>
      </c>
      <c r="G423" s="575">
        <v>2020</v>
      </c>
      <c r="H423" s="568">
        <v>2022</v>
      </c>
      <c r="I423" s="579" t="s">
        <v>1602</v>
      </c>
      <c r="J423" s="568" t="s">
        <v>121</v>
      </c>
      <c r="K423" s="604"/>
      <c r="L423" s="644"/>
    </row>
    <row r="424" ht="54" spans="1:13">
      <c r="A424" s="568"/>
      <c r="B424" s="568">
        <f t="shared" si="7"/>
        <v>414</v>
      </c>
      <c r="C424" s="579" t="s">
        <v>1603</v>
      </c>
      <c r="D424" s="573" t="s">
        <v>1604</v>
      </c>
      <c r="E424" s="579" t="s">
        <v>10</v>
      </c>
      <c r="F424" s="575">
        <v>10000</v>
      </c>
      <c r="G424" s="575">
        <v>2021</v>
      </c>
      <c r="H424" s="579">
        <v>2022</v>
      </c>
      <c r="I424" s="579" t="s">
        <v>232</v>
      </c>
      <c r="J424" s="568" t="s">
        <v>24</v>
      </c>
      <c r="K424" s="579" t="s">
        <v>1555</v>
      </c>
      <c r="L424" s="645" t="s">
        <v>1953</v>
      </c>
      <c r="M424" s="568"/>
    </row>
    <row r="425" ht="41.45" customHeight="1" spans="1:13">
      <c r="A425" s="568"/>
      <c r="B425" s="568">
        <f t="shared" si="7"/>
        <v>415</v>
      </c>
      <c r="C425" s="579" t="s">
        <v>1605</v>
      </c>
      <c r="D425" s="573" t="s">
        <v>1606</v>
      </c>
      <c r="E425" s="579" t="s">
        <v>85</v>
      </c>
      <c r="F425" s="575">
        <v>49118</v>
      </c>
      <c r="G425" s="575">
        <v>2020</v>
      </c>
      <c r="H425" s="579">
        <v>2022</v>
      </c>
      <c r="I425" s="579" t="s">
        <v>243</v>
      </c>
      <c r="J425" s="568" t="s">
        <v>54</v>
      </c>
      <c r="K425" s="579" t="s">
        <v>1954</v>
      </c>
      <c r="L425" s="645" t="s">
        <v>1955</v>
      </c>
      <c r="M425" s="568"/>
    </row>
    <row r="426" ht="40.5" spans="1:12">
      <c r="A426" s="568"/>
      <c r="B426" s="568">
        <f t="shared" si="7"/>
        <v>416</v>
      </c>
      <c r="C426" s="568" t="s">
        <v>1607</v>
      </c>
      <c r="D426" s="569" t="s">
        <v>1608</v>
      </c>
      <c r="E426" s="568" t="s">
        <v>10</v>
      </c>
      <c r="F426" s="575">
        <v>1084</v>
      </c>
      <c r="G426" s="575">
        <v>2021</v>
      </c>
      <c r="H426" s="568">
        <v>2021</v>
      </c>
      <c r="I426" s="579" t="s">
        <v>243</v>
      </c>
      <c r="J426" s="568" t="s">
        <v>54</v>
      </c>
      <c r="K426" s="568" t="s">
        <v>1399</v>
      </c>
      <c r="L426" s="587" t="s">
        <v>1956</v>
      </c>
    </row>
    <row r="427" ht="27" spans="1:12">
      <c r="A427" s="568"/>
      <c r="B427" s="568">
        <f t="shared" si="7"/>
        <v>417</v>
      </c>
      <c r="C427" s="568" t="s">
        <v>1609</v>
      </c>
      <c r="D427" s="569" t="s">
        <v>1610</v>
      </c>
      <c r="E427" s="570" t="s">
        <v>85</v>
      </c>
      <c r="F427" s="576">
        <v>7870</v>
      </c>
      <c r="G427" s="584">
        <v>2019</v>
      </c>
      <c r="H427" s="568">
        <v>2022</v>
      </c>
      <c r="I427" s="568" t="s">
        <v>149</v>
      </c>
      <c r="J427" s="570" t="s">
        <v>34</v>
      </c>
      <c r="K427" s="568"/>
      <c r="L427" s="564"/>
    </row>
    <row r="428" ht="27" spans="1:13">
      <c r="A428" s="568"/>
      <c r="B428" s="568">
        <f t="shared" si="7"/>
        <v>418</v>
      </c>
      <c r="C428" s="609" t="s">
        <v>1611</v>
      </c>
      <c r="D428" s="640" t="s">
        <v>1612</v>
      </c>
      <c r="E428" s="568" t="s">
        <v>10</v>
      </c>
      <c r="F428" s="641">
        <v>1500</v>
      </c>
      <c r="G428" s="641">
        <v>2021</v>
      </c>
      <c r="H428" s="609">
        <v>2021</v>
      </c>
      <c r="I428" s="609" t="s">
        <v>247</v>
      </c>
      <c r="J428" s="568" t="s">
        <v>248</v>
      </c>
      <c r="K428" s="568" t="s">
        <v>1570</v>
      </c>
      <c r="L428" s="646" t="s">
        <v>1957</v>
      </c>
      <c r="M428" s="568"/>
    </row>
    <row r="429" ht="40.5" spans="1:28">
      <c r="A429" s="568"/>
      <c r="B429" s="568">
        <f t="shared" si="7"/>
        <v>419</v>
      </c>
      <c r="C429" s="568" t="s">
        <v>1613</v>
      </c>
      <c r="D429" s="569" t="s">
        <v>1614</v>
      </c>
      <c r="E429" s="570" t="s">
        <v>85</v>
      </c>
      <c r="F429" s="604" t="s">
        <v>1615</v>
      </c>
      <c r="G429" s="568">
        <v>2019</v>
      </c>
      <c r="H429" s="568">
        <v>2025.12</v>
      </c>
      <c r="I429" s="568" t="s">
        <v>569</v>
      </c>
      <c r="J429" s="570" t="s">
        <v>273</v>
      </c>
      <c r="K429" s="570" t="s">
        <v>273</v>
      </c>
      <c r="L429" s="647" t="s">
        <v>273</v>
      </c>
      <c r="M429" s="570" t="s">
        <v>273</v>
      </c>
      <c r="N429" s="570" t="s">
        <v>273</v>
      </c>
      <c r="O429" s="570" t="s">
        <v>273</v>
      </c>
      <c r="P429" s="570" t="s">
        <v>273</v>
      </c>
      <c r="Q429" s="570" t="s">
        <v>273</v>
      </c>
      <c r="R429" s="570" t="s">
        <v>273</v>
      </c>
      <c r="S429" s="570" t="s">
        <v>273</v>
      </c>
      <c r="T429" s="570" t="s">
        <v>273</v>
      </c>
      <c r="U429" s="570" t="s">
        <v>273</v>
      </c>
      <c r="V429" s="570" t="s">
        <v>273</v>
      </c>
      <c r="W429" s="570" t="s">
        <v>273</v>
      </c>
      <c r="X429" s="570" t="s">
        <v>273</v>
      </c>
      <c r="Y429" s="570" t="s">
        <v>273</v>
      </c>
      <c r="Z429" s="570" t="s">
        <v>273</v>
      </c>
      <c r="AA429" s="648" t="s">
        <v>273</v>
      </c>
      <c r="AB429" s="590"/>
    </row>
    <row r="430" ht="40.5" spans="1:28">
      <c r="A430" s="568"/>
      <c r="B430" s="568">
        <f t="shared" si="7"/>
        <v>420</v>
      </c>
      <c r="C430" s="568" t="s">
        <v>958</v>
      </c>
      <c r="D430" s="569" t="s">
        <v>959</v>
      </c>
      <c r="E430" s="570" t="s">
        <v>85</v>
      </c>
      <c r="F430" s="576">
        <v>8120.74</v>
      </c>
      <c r="G430" s="604" t="s">
        <v>960</v>
      </c>
      <c r="H430" s="568">
        <v>2021.12</v>
      </c>
      <c r="I430" s="568" t="s">
        <v>961</v>
      </c>
      <c r="J430" s="570" t="s">
        <v>23</v>
      </c>
      <c r="K430" s="570"/>
      <c r="AB430" s="590"/>
    </row>
    <row r="431" ht="27" spans="1:28">
      <c r="A431" s="568"/>
      <c r="B431" s="568">
        <f t="shared" si="7"/>
        <v>421</v>
      </c>
      <c r="C431" s="568" t="s">
        <v>962</v>
      </c>
      <c r="D431" s="569" t="s">
        <v>963</v>
      </c>
      <c r="E431" s="570" t="s">
        <v>10</v>
      </c>
      <c r="F431" s="568">
        <v>9000</v>
      </c>
      <c r="G431" s="568">
        <v>2021.9</v>
      </c>
      <c r="H431" s="568">
        <v>2025.12</v>
      </c>
      <c r="I431" s="568" t="s">
        <v>964</v>
      </c>
      <c r="J431" s="570" t="s">
        <v>278</v>
      </c>
      <c r="K431" s="570"/>
      <c r="AB431" s="590"/>
    </row>
    <row r="432" ht="27" spans="1:11">
      <c r="A432" s="568" t="s">
        <v>972</v>
      </c>
      <c r="B432" s="568">
        <f t="shared" si="7"/>
        <v>422</v>
      </c>
      <c r="C432" s="568" t="s">
        <v>976</v>
      </c>
      <c r="D432" s="569" t="s">
        <v>977</v>
      </c>
      <c r="E432" s="570" t="s">
        <v>11</v>
      </c>
      <c r="F432" s="570">
        <v>600000</v>
      </c>
      <c r="G432" s="568" t="s">
        <v>21</v>
      </c>
      <c r="H432" s="568" t="s">
        <v>21</v>
      </c>
      <c r="I432" s="568" t="s">
        <v>553</v>
      </c>
      <c r="J432" s="568" t="s">
        <v>23</v>
      </c>
      <c r="K432" s="570"/>
    </row>
    <row r="433" ht="67.5" spans="1:11">
      <c r="A433" s="568"/>
      <c r="B433" s="568">
        <f t="shared" si="7"/>
        <v>423</v>
      </c>
      <c r="C433" s="568" t="s">
        <v>924</v>
      </c>
      <c r="D433" s="569" t="s">
        <v>925</v>
      </c>
      <c r="E433" s="568" t="s">
        <v>10</v>
      </c>
      <c r="F433" s="642">
        <v>20000</v>
      </c>
      <c r="G433" s="568" t="s">
        <v>21</v>
      </c>
      <c r="H433" s="568" t="s">
        <v>21</v>
      </c>
      <c r="I433" s="604" t="s">
        <v>219</v>
      </c>
      <c r="J433" s="570" t="s">
        <v>110</v>
      </c>
      <c r="K433" s="570"/>
    </row>
    <row r="434" ht="40.5" spans="1:11">
      <c r="A434" s="568"/>
      <c r="B434" s="568">
        <f t="shared" si="7"/>
        <v>424</v>
      </c>
      <c r="C434" s="568" t="s">
        <v>927</v>
      </c>
      <c r="D434" s="569" t="s">
        <v>928</v>
      </c>
      <c r="E434" s="568" t="s">
        <v>10</v>
      </c>
      <c r="F434" s="576">
        <v>50000</v>
      </c>
      <c r="G434" s="579">
        <v>2020.12</v>
      </c>
      <c r="H434" s="579">
        <v>2025.12</v>
      </c>
      <c r="I434" s="568" t="s">
        <v>247</v>
      </c>
      <c r="J434" s="570" t="s">
        <v>248</v>
      </c>
      <c r="K434" s="570"/>
    </row>
    <row r="435" ht="40.5" spans="1:11">
      <c r="A435" s="568" t="s">
        <v>965</v>
      </c>
      <c r="B435" s="568">
        <f t="shared" si="7"/>
        <v>425</v>
      </c>
      <c r="C435" s="568" t="s">
        <v>966</v>
      </c>
      <c r="D435" s="569" t="s">
        <v>967</v>
      </c>
      <c r="E435" s="570" t="s">
        <v>85</v>
      </c>
      <c r="F435" s="576">
        <v>3660</v>
      </c>
      <c r="G435" s="604" t="s">
        <v>192</v>
      </c>
      <c r="H435" s="568">
        <v>2021.8</v>
      </c>
      <c r="I435" s="568" t="s">
        <v>520</v>
      </c>
      <c r="J435" s="570" t="s">
        <v>47</v>
      </c>
      <c r="K435" s="570"/>
    </row>
    <row r="436" ht="67.5" spans="1:11">
      <c r="A436" s="568"/>
      <c r="B436" s="568">
        <f t="shared" si="7"/>
        <v>426</v>
      </c>
      <c r="C436" s="643" t="s">
        <v>1620</v>
      </c>
      <c r="D436" s="595" t="s">
        <v>1621</v>
      </c>
      <c r="E436" s="570" t="s">
        <v>85</v>
      </c>
      <c r="F436" s="575">
        <v>22000</v>
      </c>
      <c r="G436" s="575">
        <v>2020</v>
      </c>
      <c r="H436" s="643">
        <v>2022</v>
      </c>
      <c r="I436" s="643" t="s">
        <v>1622</v>
      </c>
      <c r="J436" s="568" t="s">
        <v>1623</v>
      </c>
      <c r="K436" s="570"/>
    </row>
    <row r="437" ht="27" spans="1:11">
      <c r="A437" s="568"/>
      <c r="B437" s="568">
        <f t="shared" si="7"/>
        <v>427</v>
      </c>
      <c r="C437" s="568" t="s">
        <v>969</v>
      </c>
      <c r="D437" s="569" t="s">
        <v>970</v>
      </c>
      <c r="E437" s="570" t="s">
        <v>10</v>
      </c>
      <c r="F437" s="576">
        <v>5714.44</v>
      </c>
      <c r="G437" s="576">
        <v>2021.1</v>
      </c>
      <c r="H437" s="576">
        <v>2022.12</v>
      </c>
      <c r="I437" s="608" t="s">
        <v>262</v>
      </c>
      <c r="J437" s="570" t="s">
        <v>264</v>
      </c>
      <c r="K437" s="570"/>
    </row>
    <row r="438" ht="27" spans="1:11">
      <c r="A438" s="568" t="s">
        <v>1624</v>
      </c>
      <c r="B438" s="568">
        <f t="shared" si="7"/>
        <v>428</v>
      </c>
      <c r="C438" s="568" t="s">
        <v>1625</v>
      </c>
      <c r="D438" s="569" t="s">
        <v>1626</v>
      </c>
      <c r="E438" s="568" t="s">
        <v>10</v>
      </c>
      <c r="F438" s="568">
        <v>1700</v>
      </c>
      <c r="G438" s="568">
        <v>2021</v>
      </c>
      <c r="H438" s="568">
        <v>2021</v>
      </c>
      <c r="I438" s="568" t="s">
        <v>1949</v>
      </c>
      <c r="J438" s="568" t="s">
        <v>110</v>
      </c>
      <c r="K438" s="570"/>
    </row>
    <row r="439" ht="40.5" spans="1:11">
      <c r="A439" s="568"/>
      <c r="B439" s="568">
        <f t="shared" si="7"/>
        <v>429</v>
      </c>
      <c r="C439" s="568" t="s">
        <v>1627</v>
      </c>
      <c r="D439" s="569" t="s">
        <v>1628</v>
      </c>
      <c r="E439" s="568" t="s">
        <v>10</v>
      </c>
      <c r="F439" s="568">
        <v>2900</v>
      </c>
      <c r="G439" s="568">
        <v>2021</v>
      </c>
      <c r="H439" s="568">
        <v>2021</v>
      </c>
      <c r="I439" s="568" t="s">
        <v>1399</v>
      </c>
      <c r="J439" s="568" t="s">
        <v>54</v>
      </c>
      <c r="K439" s="570"/>
    </row>
    <row r="440" ht="67.5" spans="1:11">
      <c r="A440" s="568"/>
      <c r="B440" s="568">
        <f t="shared" si="7"/>
        <v>430</v>
      </c>
      <c r="C440" s="568" t="s">
        <v>1629</v>
      </c>
      <c r="D440" s="569" t="s">
        <v>1630</v>
      </c>
      <c r="E440" s="568" t="s">
        <v>85</v>
      </c>
      <c r="F440" s="568">
        <v>900</v>
      </c>
      <c r="G440" s="568" t="s">
        <v>350</v>
      </c>
      <c r="H440" s="568">
        <v>2021</v>
      </c>
      <c r="I440" s="568" t="s">
        <v>1567</v>
      </c>
      <c r="J440" s="568" t="s">
        <v>38</v>
      </c>
      <c r="K440" s="570"/>
    </row>
    <row r="441" ht="54" spans="1:11">
      <c r="A441" s="568"/>
      <c r="B441" s="568">
        <f t="shared" si="7"/>
        <v>431</v>
      </c>
      <c r="C441" s="568" t="s">
        <v>1631</v>
      </c>
      <c r="D441" s="569" t="s">
        <v>1632</v>
      </c>
      <c r="E441" s="568" t="s">
        <v>85</v>
      </c>
      <c r="F441" s="568">
        <v>2100</v>
      </c>
      <c r="G441" s="568" t="s">
        <v>350</v>
      </c>
      <c r="H441" s="568">
        <v>2021</v>
      </c>
      <c r="I441" s="568" t="s">
        <v>1567</v>
      </c>
      <c r="J441" s="568" t="s">
        <v>38</v>
      </c>
      <c r="K441" s="570"/>
    </row>
    <row r="442" ht="54" spans="1:11">
      <c r="A442" s="568"/>
      <c r="B442" s="568">
        <f t="shared" si="7"/>
        <v>432</v>
      </c>
      <c r="C442" s="568" t="s">
        <v>1633</v>
      </c>
      <c r="D442" s="569" t="s">
        <v>1634</v>
      </c>
      <c r="E442" s="568" t="s">
        <v>10</v>
      </c>
      <c r="F442" s="568">
        <v>1300</v>
      </c>
      <c r="G442" s="568">
        <v>2021</v>
      </c>
      <c r="H442" s="568">
        <v>2021</v>
      </c>
      <c r="I442" s="568" t="s">
        <v>1567</v>
      </c>
      <c r="J442" s="568" t="s">
        <v>38</v>
      </c>
      <c r="K442" s="570"/>
    </row>
    <row r="443" ht="27" spans="1:11">
      <c r="A443" s="568"/>
      <c r="B443" s="568">
        <f t="shared" si="7"/>
        <v>433</v>
      </c>
      <c r="C443" s="568" t="s">
        <v>1635</v>
      </c>
      <c r="D443" s="569" t="s">
        <v>1636</v>
      </c>
      <c r="E443" s="568" t="s">
        <v>85</v>
      </c>
      <c r="F443" s="568">
        <v>2000</v>
      </c>
      <c r="G443" s="568" t="s">
        <v>350</v>
      </c>
      <c r="H443" s="568">
        <v>2021</v>
      </c>
      <c r="I443" s="584" t="s">
        <v>1570</v>
      </c>
      <c r="J443" s="568" t="s">
        <v>248</v>
      </c>
      <c r="K443" s="570"/>
    </row>
    <row r="444" ht="27" spans="1:11">
      <c r="A444" s="568"/>
      <c r="B444" s="568">
        <f t="shared" si="7"/>
        <v>434</v>
      </c>
      <c r="C444" s="568" t="s">
        <v>1637</v>
      </c>
      <c r="D444" s="569" t="s">
        <v>1638</v>
      </c>
      <c r="E444" s="568" t="s">
        <v>10</v>
      </c>
      <c r="F444" s="568">
        <v>1000</v>
      </c>
      <c r="G444" s="568">
        <v>2021.2</v>
      </c>
      <c r="H444" s="568">
        <v>2021.12</v>
      </c>
      <c r="I444" s="568" t="s">
        <v>1570</v>
      </c>
      <c r="J444" s="568" t="s">
        <v>248</v>
      </c>
      <c r="K444" s="570"/>
    </row>
    <row r="445" ht="27" spans="1:11">
      <c r="A445" s="568"/>
      <c r="B445" s="568">
        <f t="shared" si="7"/>
        <v>435</v>
      </c>
      <c r="C445" s="568" t="s">
        <v>1639</v>
      </c>
      <c r="D445" s="569" t="s">
        <v>1640</v>
      </c>
      <c r="E445" s="568" t="s">
        <v>10</v>
      </c>
      <c r="F445" s="568">
        <v>500</v>
      </c>
      <c r="G445" s="568">
        <v>2021.2</v>
      </c>
      <c r="H445" s="568">
        <v>2021.12</v>
      </c>
      <c r="I445" s="568" t="s">
        <v>1570</v>
      </c>
      <c r="J445" s="568" t="s">
        <v>248</v>
      </c>
      <c r="K445" s="570"/>
    </row>
    <row r="446" ht="48" customHeight="1" spans="1:11">
      <c r="A446" s="568"/>
      <c r="B446" s="568">
        <f t="shared" si="7"/>
        <v>436</v>
      </c>
      <c r="C446" s="568" t="s">
        <v>1641</v>
      </c>
      <c r="D446" s="569" t="s">
        <v>1642</v>
      </c>
      <c r="E446" s="568" t="s">
        <v>10</v>
      </c>
      <c r="F446" s="568">
        <v>500</v>
      </c>
      <c r="G446" s="568">
        <v>2021.1</v>
      </c>
      <c r="H446" s="568">
        <v>2022.1</v>
      </c>
      <c r="I446" s="568" t="s">
        <v>1570</v>
      </c>
      <c r="J446" s="568" t="s">
        <v>248</v>
      </c>
      <c r="K446" s="570"/>
    </row>
    <row r="447" ht="27" spans="1:11">
      <c r="A447" s="568"/>
      <c r="B447" s="568">
        <f t="shared" si="7"/>
        <v>437</v>
      </c>
      <c r="C447" s="568" t="s">
        <v>1643</v>
      </c>
      <c r="D447" s="569" t="s">
        <v>1644</v>
      </c>
      <c r="E447" s="568" t="s">
        <v>10</v>
      </c>
      <c r="F447" s="568">
        <v>99</v>
      </c>
      <c r="G447" s="568">
        <v>2021.4</v>
      </c>
      <c r="H447" s="568">
        <v>2021.6</v>
      </c>
      <c r="I447" s="584" t="s">
        <v>1570</v>
      </c>
      <c r="J447" s="568" t="s">
        <v>248</v>
      </c>
      <c r="K447" s="565"/>
    </row>
    <row r="448" ht="54" spans="1:11">
      <c r="A448" s="568"/>
      <c r="B448" s="568">
        <f t="shared" si="7"/>
        <v>438</v>
      </c>
      <c r="C448" s="568" t="s">
        <v>1645</v>
      </c>
      <c r="D448" s="569" t="s">
        <v>1646</v>
      </c>
      <c r="E448" s="568" t="s">
        <v>10</v>
      </c>
      <c r="F448" s="568">
        <v>1100</v>
      </c>
      <c r="G448" s="568">
        <v>2021.3</v>
      </c>
      <c r="H448" s="568">
        <v>2021.12</v>
      </c>
      <c r="I448" s="584" t="s">
        <v>1570</v>
      </c>
      <c r="J448" s="568" t="s">
        <v>248</v>
      </c>
      <c r="K448" s="570"/>
    </row>
    <row r="449" ht="67.5" spans="1:11">
      <c r="A449" s="568"/>
      <c r="B449" s="568">
        <f t="shared" si="7"/>
        <v>439</v>
      </c>
      <c r="C449" s="568" t="s">
        <v>1647</v>
      </c>
      <c r="D449" s="569" t="s">
        <v>1648</v>
      </c>
      <c r="E449" s="568" t="s">
        <v>10</v>
      </c>
      <c r="F449" s="568">
        <v>3000</v>
      </c>
      <c r="G449" s="568">
        <v>2021</v>
      </c>
      <c r="H449" s="568">
        <v>2021</v>
      </c>
      <c r="I449" s="568" t="s">
        <v>1573</v>
      </c>
      <c r="J449" s="568" t="s">
        <v>273</v>
      </c>
      <c r="K449" s="570"/>
    </row>
    <row r="450" ht="27" spans="1:13">
      <c r="A450" s="568"/>
      <c r="B450" s="568">
        <f t="shared" si="7"/>
        <v>440</v>
      </c>
      <c r="C450" s="568" t="s">
        <v>1650</v>
      </c>
      <c r="D450" s="569" t="s">
        <v>1651</v>
      </c>
      <c r="E450" s="568" t="s">
        <v>10</v>
      </c>
      <c r="F450" s="568">
        <v>231.7</v>
      </c>
      <c r="G450" s="568">
        <v>2021</v>
      </c>
      <c r="H450" s="568">
        <v>2021</v>
      </c>
      <c r="I450" s="568" t="s">
        <v>1576</v>
      </c>
      <c r="J450" s="568" t="s">
        <v>278</v>
      </c>
      <c r="K450" s="568" t="s">
        <v>1399</v>
      </c>
      <c r="L450" s="587" t="s">
        <v>1958</v>
      </c>
      <c r="M450" s="568"/>
    </row>
    <row r="451" ht="54" spans="1:27">
      <c r="A451" s="568"/>
      <c r="B451" s="568">
        <f t="shared" si="7"/>
        <v>441</v>
      </c>
      <c r="C451" s="568" t="s">
        <v>1652</v>
      </c>
      <c r="D451" s="569" t="s">
        <v>1653</v>
      </c>
      <c r="E451" s="568" t="s">
        <v>85</v>
      </c>
      <c r="F451" s="594">
        <v>8000</v>
      </c>
      <c r="G451" s="568" t="s">
        <v>350</v>
      </c>
      <c r="H451" s="568">
        <v>2021</v>
      </c>
      <c r="I451" s="568" t="s">
        <v>1561</v>
      </c>
      <c r="J451" s="568" t="s">
        <v>34</v>
      </c>
      <c r="K451" s="570" t="s">
        <v>34</v>
      </c>
      <c r="L451" s="647" t="s">
        <v>34</v>
      </c>
      <c r="M451" s="570" t="s">
        <v>34</v>
      </c>
      <c r="N451" s="570" t="s">
        <v>34</v>
      </c>
      <c r="O451" s="570" t="s">
        <v>34</v>
      </c>
      <c r="P451" s="570" t="s">
        <v>34</v>
      </c>
      <c r="Q451" s="570" t="s">
        <v>34</v>
      </c>
      <c r="R451" s="570" t="s">
        <v>34</v>
      </c>
      <c r="S451" s="570" t="s">
        <v>34</v>
      </c>
      <c r="T451" s="570" t="s">
        <v>34</v>
      </c>
      <c r="U451" s="570" t="s">
        <v>34</v>
      </c>
      <c r="V451" s="570" t="s">
        <v>34</v>
      </c>
      <c r="W451" s="570" t="s">
        <v>34</v>
      </c>
      <c r="X451" s="570" t="s">
        <v>34</v>
      </c>
      <c r="Y451" s="570" t="s">
        <v>34</v>
      </c>
      <c r="Z451" s="570" t="s">
        <v>34</v>
      </c>
      <c r="AA451" s="648" t="s">
        <v>34</v>
      </c>
    </row>
    <row r="452" ht="36" customHeight="1" spans="1:11">
      <c r="A452" s="568"/>
      <c r="B452" s="568">
        <f t="shared" si="7"/>
        <v>442</v>
      </c>
      <c r="C452" s="568" t="s">
        <v>907</v>
      </c>
      <c r="D452" s="569" t="s">
        <v>908</v>
      </c>
      <c r="E452" s="568" t="s">
        <v>10</v>
      </c>
      <c r="F452" s="576">
        <v>84830.71</v>
      </c>
      <c r="G452" s="604">
        <v>2020.3</v>
      </c>
      <c r="H452" s="604">
        <v>2023.3</v>
      </c>
      <c r="I452" s="608" t="s">
        <v>262</v>
      </c>
      <c r="J452" s="570" t="s">
        <v>264</v>
      </c>
      <c r="K452" s="570"/>
    </row>
    <row r="453" ht="27" spans="1:11">
      <c r="A453" s="568"/>
      <c r="B453" s="568">
        <f t="shared" si="7"/>
        <v>443</v>
      </c>
      <c r="C453" s="568" t="s">
        <v>910</v>
      </c>
      <c r="D453" s="573" t="s">
        <v>911</v>
      </c>
      <c r="E453" s="568" t="s">
        <v>10</v>
      </c>
      <c r="F453" s="576">
        <v>52000</v>
      </c>
      <c r="G453" s="579" t="s">
        <v>21</v>
      </c>
      <c r="H453" s="568">
        <v>2022.12</v>
      </c>
      <c r="I453" s="568" t="s">
        <v>37</v>
      </c>
      <c r="J453" s="570" t="s">
        <v>38</v>
      </c>
      <c r="K453" s="570"/>
    </row>
    <row r="454" spans="1:11">
      <c r="A454" s="566" t="str">
        <f>项目库统计汇总表0!A9</f>
        <v>5、环境卫生（合计项目19项，总投资20.05亿元；其中新建项目15项，总投资12.44亿元；续建项目2项，总投资6.10亿元；谋划项目2项，总投资1.5亿元。）</v>
      </c>
      <c r="B454" s="566"/>
      <c r="C454" s="566"/>
      <c r="D454" s="566"/>
      <c r="E454" s="566"/>
      <c r="F454" s="566"/>
      <c r="G454" s="566"/>
      <c r="H454" s="566"/>
      <c r="I454" s="566"/>
      <c r="J454" s="566"/>
      <c r="K454" s="570"/>
    </row>
    <row r="455" spans="1:11">
      <c r="A455" s="568" t="s">
        <v>979</v>
      </c>
      <c r="B455" s="568">
        <f>B453+1</f>
        <v>444</v>
      </c>
      <c r="C455" s="568" t="s">
        <v>921</v>
      </c>
      <c r="D455" s="569" t="s">
        <v>922</v>
      </c>
      <c r="E455" s="568" t="s">
        <v>10</v>
      </c>
      <c r="F455" s="642">
        <v>8000</v>
      </c>
      <c r="G455" s="568">
        <v>2021</v>
      </c>
      <c r="H455" s="568">
        <v>2025</v>
      </c>
      <c r="I455" s="604" t="s">
        <v>464</v>
      </c>
      <c r="J455" s="570" t="s">
        <v>923</v>
      </c>
      <c r="K455" s="570"/>
    </row>
    <row r="456" ht="54" customHeight="1" spans="1:29">
      <c r="A456" s="568"/>
      <c r="B456" s="568">
        <f t="shared" ref="B456:B474" si="8">B455+1</f>
        <v>445</v>
      </c>
      <c r="C456" s="568" t="s">
        <v>980</v>
      </c>
      <c r="D456" s="569" t="s">
        <v>1656</v>
      </c>
      <c r="E456" s="568" t="s">
        <v>11</v>
      </c>
      <c r="F456" s="579">
        <v>15000</v>
      </c>
      <c r="G456" s="568">
        <v>2023.1</v>
      </c>
      <c r="H456" s="568">
        <v>2030.12</v>
      </c>
      <c r="I456" s="568" t="s">
        <v>520</v>
      </c>
      <c r="J456" s="568" t="s">
        <v>110</v>
      </c>
      <c r="K456" s="568" t="s">
        <v>520</v>
      </c>
      <c r="L456" s="564" t="s">
        <v>982</v>
      </c>
      <c r="AC456" s="652">
        <f>F457+F458+F459+F460+F461+F463+F464+F465+F466+F467+F469+F470+F471+F472+F473</f>
        <v>137913.31</v>
      </c>
    </row>
    <row r="457" ht="67.5" spans="1:11">
      <c r="A457" s="568"/>
      <c r="B457" s="568">
        <f t="shared" si="8"/>
        <v>446</v>
      </c>
      <c r="C457" s="568" t="s">
        <v>986</v>
      </c>
      <c r="D457" s="569" t="s">
        <v>987</v>
      </c>
      <c r="E457" s="568" t="s">
        <v>10</v>
      </c>
      <c r="F457" s="576">
        <v>16000</v>
      </c>
      <c r="G457" s="568">
        <v>2021.12</v>
      </c>
      <c r="H457" s="568">
        <v>2023.6</v>
      </c>
      <c r="I457" s="568" t="s">
        <v>520</v>
      </c>
      <c r="J457" s="568" t="s">
        <v>59</v>
      </c>
      <c r="K457" s="570"/>
    </row>
    <row r="458" ht="67.5" spans="1:11">
      <c r="A458" s="568"/>
      <c r="B458" s="568">
        <f t="shared" si="8"/>
        <v>447</v>
      </c>
      <c r="C458" s="568" t="s">
        <v>989</v>
      </c>
      <c r="D458" s="569" t="s">
        <v>990</v>
      </c>
      <c r="E458" s="568" t="s">
        <v>10</v>
      </c>
      <c r="F458" s="576">
        <v>5187</v>
      </c>
      <c r="G458" s="568">
        <v>2021.1</v>
      </c>
      <c r="H458" s="568">
        <v>2021.12</v>
      </c>
      <c r="I458" s="568" t="s">
        <v>520</v>
      </c>
      <c r="J458" s="568" t="s">
        <v>23</v>
      </c>
      <c r="K458" s="570"/>
    </row>
    <row r="459" ht="40.5" spans="1:27">
      <c r="A459" s="568"/>
      <c r="B459" s="568">
        <f t="shared" si="8"/>
        <v>448</v>
      </c>
      <c r="C459" s="568" t="s">
        <v>995</v>
      </c>
      <c r="D459" s="569" t="s">
        <v>996</v>
      </c>
      <c r="E459" s="568" t="s">
        <v>10</v>
      </c>
      <c r="F459" s="579">
        <v>56000</v>
      </c>
      <c r="G459" s="588">
        <v>2021</v>
      </c>
      <c r="H459" s="588">
        <v>2023</v>
      </c>
      <c r="I459" s="610" t="s">
        <v>272</v>
      </c>
      <c r="J459" s="588" t="s">
        <v>273</v>
      </c>
      <c r="K459" s="570" t="s">
        <v>273</v>
      </c>
      <c r="L459" s="560" t="s">
        <v>273</v>
      </c>
      <c r="M459" s="560" t="s">
        <v>273</v>
      </c>
      <c r="N459" s="560" t="s">
        <v>273</v>
      </c>
      <c r="O459" s="560" t="s">
        <v>273</v>
      </c>
      <c r="P459" s="560" t="s">
        <v>273</v>
      </c>
      <c r="Q459" s="560" t="s">
        <v>273</v>
      </c>
      <c r="R459" s="560" t="s">
        <v>273</v>
      </c>
      <c r="S459" s="560" t="s">
        <v>273</v>
      </c>
      <c r="T459" s="560" t="s">
        <v>273</v>
      </c>
      <c r="U459" s="560" t="s">
        <v>273</v>
      </c>
      <c r="V459" s="560" t="s">
        <v>273</v>
      </c>
      <c r="W459" s="560" t="s">
        <v>273</v>
      </c>
      <c r="X459" s="560" t="s">
        <v>273</v>
      </c>
      <c r="Y459" s="560" t="s">
        <v>273</v>
      </c>
      <c r="Z459" s="560" t="s">
        <v>273</v>
      </c>
      <c r="AA459" s="560" t="s">
        <v>273</v>
      </c>
    </row>
    <row r="460" spans="1:11">
      <c r="A460" s="568"/>
      <c r="B460" s="568">
        <f t="shared" si="8"/>
        <v>449</v>
      </c>
      <c r="C460" s="568" t="s">
        <v>997</v>
      </c>
      <c r="D460" s="569" t="s">
        <v>998</v>
      </c>
      <c r="E460" s="568" t="s">
        <v>10</v>
      </c>
      <c r="F460" s="642">
        <v>15800</v>
      </c>
      <c r="G460" s="568">
        <v>2021</v>
      </c>
      <c r="H460" s="570">
        <v>2021</v>
      </c>
      <c r="I460" s="568" t="s">
        <v>520</v>
      </c>
      <c r="J460" s="568" t="s">
        <v>248</v>
      </c>
      <c r="K460" s="570"/>
    </row>
    <row r="461" ht="27" spans="1:11">
      <c r="A461" s="568"/>
      <c r="B461" s="568">
        <f t="shared" si="8"/>
        <v>450</v>
      </c>
      <c r="C461" s="568" t="s">
        <v>999</v>
      </c>
      <c r="D461" s="569" t="s">
        <v>1000</v>
      </c>
      <c r="E461" s="568" t="s">
        <v>10</v>
      </c>
      <c r="F461" s="576">
        <v>1278</v>
      </c>
      <c r="G461" s="635">
        <v>2021.7</v>
      </c>
      <c r="H461" s="579">
        <v>2021.12</v>
      </c>
      <c r="I461" s="568" t="s">
        <v>277</v>
      </c>
      <c r="J461" s="568" t="s">
        <v>278</v>
      </c>
      <c r="K461" s="570"/>
    </row>
    <row r="462" ht="40.5" spans="1:11">
      <c r="A462" s="568"/>
      <c r="B462" s="568">
        <f t="shared" si="8"/>
        <v>451</v>
      </c>
      <c r="C462" s="568" t="s">
        <v>1001</v>
      </c>
      <c r="D462" s="569" t="s">
        <v>1002</v>
      </c>
      <c r="E462" s="568" t="s">
        <v>85</v>
      </c>
      <c r="F462" s="576">
        <v>25000</v>
      </c>
      <c r="G462" s="596">
        <v>2020.1</v>
      </c>
      <c r="H462" s="596">
        <v>2025.1</v>
      </c>
      <c r="I462" s="568" t="s">
        <v>243</v>
      </c>
      <c r="J462" s="568" t="s">
        <v>54</v>
      </c>
      <c r="K462" s="570"/>
    </row>
    <row r="463" ht="40.5" spans="1:11">
      <c r="A463" s="568"/>
      <c r="B463" s="568">
        <f t="shared" si="8"/>
        <v>452</v>
      </c>
      <c r="C463" s="568" t="s">
        <v>1003</v>
      </c>
      <c r="D463" s="569" t="s">
        <v>1004</v>
      </c>
      <c r="E463" s="568" t="s">
        <v>10</v>
      </c>
      <c r="F463" s="576">
        <v>12000</v>
      </c>
      <c r="G463" s="568">
        <v>2021.01</v>
      </c>
      <c r="H463" s="568">
        <v>2021.12</v>
      </c>
      <c r="I463" s="568" t="s">
        <v>262</v>
      </c>
      <c r="J463" s="568" t="s">
        <v>264</v>
      </c>
      <c r="K463" s="570"/>
    </row>
    <row r="464" ht="27" spans="1:11">
      <c r="A464" s="568"/>
      <c r="B464" s="568">
        <f t="shared" si="8"/>
        <v>453</v>
      </c>
      <c r="C464" s="568" t="s">
        <v>1667</v>
      </c>
      <c r="D464" s="569" t="s">
        <v>1668</v>
      </c>
      <c r="E464" s="568" t="s">
        <v>10</v>
      </c>
      <c r="F464" s="576">
        <v>15291</v>
      </c>
      <c r="G464" s="568">
        <v>2021</v>
      </c>
      <c r="H464" s="568">
        <v>2021</v>
      </c>
      <c r="I464" s="568" t="s">
        <v>262</v>
      </c>
      <c r="J464" s="568" t="s">
        <v>264</v>
      </c>
      <c r="K464" s="570"/>
    </row>
    <row r="465" ht="27" spans="1:11">
      <c r="A465" s="568"/>
      <c r="B465" s="568">
        <f t="shared" si="8"/>
        <v>454</v>
      </c>
      <c r="C465" s="568" t="s">
        <v>1005</v>
      </c>
      <c r="D465" s="569" t="s">
        <v>1006</v>
      </c>
      <c r="E465" s="568" t="s">
        <v>10</v>
      </c>
      <c r="F465" s="576">
        <v>657.31</v>
      </c>
      <c r="G465" s="568">
        <v>2021</v>
      </c>
      <c r="H465" s="568">
        <v>2021</v>
      </c>
      <c r="I465" s="568" t="s">
        <v>149</v>
      </c>
      <c r="J465" s="568" t="s">
        <v>34</v>
      </c>
      <c r="K465" s="570"/>
    </row>
    <row r="466" ht="40.5" spans="1:11">
      <c r="A466" s="568"/>
      <c r="B466" s="568">
        <f t="shared" si="8"/>
        <v>455</v>
      </c>
      <c r="C466" s="568" t="s">
        <v>1959</v>
      </c>
      <c r="D466" s="569" t="s">
        <v>1960</v>
      </c>
      <c r="E466" s="568" t="s">
        <v>10</v>
      </c>
      <c r="F466" s="576">
        <v>900</v>
      </c>
      <c r="G466" s="568">
        <v>2021</v>
      </c>
      <c r="H466" s="568">
        <v>2021</v>
      </c>
      <c r="I466" s="568" t="s">
        <v>149</v>
      </c>
      <c r="J466" s="568" t="s">
        <v>34</v>
      </c>
      <c r="K466" s="570"/>
    </row>
    <row r="467" ht="27" spans="1:11">
      <c r="A467" s="568"/>
      <c r="B467" s="568">
        <f t="shared" si="8"/>
        <v>456</v>
      </c>
      <c r="C467" s="568" t="s">
        <v>1007</v>
      </c>
      <c r="D467" s="569" t="s">
        <v>1008</v>
      </c>
      <c r="E467" s="568" t="s">
        <v>10</v>
      </c>
      <c r="F467" s="576">
        <v>8600</v>
      </c>
      <c r="G467" s="596">
        <v>2020.11</v>
      </c>
      <c r="H467" s="596">
        <v>2023.11</v>
      </c>
      <c r="I467" s="568" t="s">
        <v>243</v>
      </c>
      <c r="J467" s="568" t="s">
        <v>54</v>
      </c>
      <c r="K467" s="570"/>
    </row>
    <row r="468" ht="54" spans="1:27">
      <c r="A468" s="568"/>
      <c r="B468" s="568">
        <f t="shared" si="8"/>
        <v>457</v>
      </c>
      <c r="C468" s="568" t="s">
        <v>1009</v>
      </c>
      <c r="D468" s="569" t="s">
        <v>1010</v>
      </c>
      <c r="E468" s="568" t="s">
        <v>85</v>
      </c>
      <c r="F468" s="576">
        <v>45000</v>
      </c>
      <c r="G468" s="568">
        <v>2016</v>
      </c>
      <c r="H468" s="568">
        <v>2022</v>
      </c>
      <c r="I468" s="568" t="s">
        <v>37</v>
      </c>
      <c r="J468" s="568" t="s">
        <v>38</v>
      </c>
      <c r="K468" s="568" t="s">
        <v>38</v>
      </c>
      <c r="L468" s="587" t="s">
        <v>38</v>
      </c>
      <c r="M468" s="568" t="s">
        <v>38</v>
      </c>
      <c r="N468" s="568" t="s">
        <v>38</v>
      </c>
      <c r="O468" s="568" t="s">
        <v>38</v>
      </c>
      <c r="P468" s="568" t="s">
        <v>38</v>
      </c>
      <c r="Q468" s="568" t="s">
        <v>38</v>
      </c>
      <c r="R468" s="568" t="s">
        <v>38</v>
      </c>
      <c r="S468" s="568" t="s">
        <v>38</v>
      </c>
      <c r="T468" s="568" t="s">
        <v>38</v>
      </c>
      <c r="U468" s="568" t="s">
        <v>38</v>
      </c>
      <c r="V468" s="568" t="s">
        <v>38</v>
      </c>
      <c r="W468" s="568" t="s">
        <v>38</v>
      </c>
      <c r="X468" s="568" t="s">
        <v>38</v>
      </c>
      <c r="Y468" s="568" t="s">
        <v>38</v>
      </c>
      <c r="Z468" s="568" t="s">
        <v>38</v>
      </c>
      <c r="AA468" s="591" t="s">
        <v>38</v>
      </c>
    </row>
    <row r="469" ht="27" spans="1:11">
      <c r="A469" s="568"/>
      <c r="B469" s="568">
        <f t="shared" si="8"/>
        <v>458</v>
      </c>
      <c r="C469" s="568" t="s">
        <v>1011</v>
      </c>
      <c r="D469" s="569" t="s">
        <v>1012</v>
      </c>
      <c r="E469" s="568" t="s">
        <v>10</v>
      </c>
      <c r="F469" s="579">
        <v>5000</v>
      </c>
      <c r="G469" s="596">
        <v>2021.12</v>
      </c>
      <c r="H469" s="596">
        <v>2025.12</v>
      </c>
      <c r="I469" s="568" t="s">
        <v>232</v>
      </c>
      <c r="J469" s="568" t="s">
        <v>24</v>
      </c>
      <c r="K469" s="570"/>
    </row>
    <row r="470" ht="27" spans="1:11">
      <c r="A470" s="568"/>
      <c r="B470" s="568">
        <f t="shared" si="8"/>
        <v>459</v>
      </c>
      <c r="C470" s="568" t="s">
        <v>1674</v>
      </c>
      <c r="D470" s="569" t="s">
        <v>1675</v>
      </c>
      <c r="E470" s="568" t="s">
        <v>10</v>
      </c>
      <c r="F470" s="579">
        <v>300</v>
      </c>
      <c r="G470" s="588">
        <v>2021</v>
      </c>
      <c r="H470" s="588">
        <v>2021</v>
      </c>
      <c r="I470" s="568" t="s">
        <v>232</v>
      </c>
      <c r="J470" s="568" t="s">
        <v>24</v>
      </c>
      <c r="K470" s="570"/>
    </row>
    <row r="471" ht="27" spans="1:11">
      <c r="A471" s="568"/>
      <c r="B471" s="568">
        <f t="shared" si="8"/>
        <v>460</v>
      </c>
      <c r="C471" s="568" t="s">
        <v>1676</v>
      </c>
      <c r="D471" s="569" t="s">
        <v>1677</v>
      </c>
      <c r="E471" s="568" t="s">
        <v>10</v>
      </c>
      <c r="F471" s="579">
        <v>500</v>
      </c>
      <c r="G471" s="588">
        <v>2021</v>
      </c>
      <c r="H471" s="588">
        <v>2021</v>
      </c>
      <c r="I471" s="568" t="s">
        <v>149</v>
      </c>
      <c r="J471" s="568" t="s">
        <v>34</v>
      </c>
      <c r="K471" s="570"/>
    </row>
    <row r="472" ht="32.25" customHeight="1" spans="1:11">
      <c r="A472" s="568"/>
      <c r="B472" s="568">
        <f t="shared" si="8"/>
        <v>461</v>
      </c>
      <c r="C472" s="568" t="s">
        <v>1678</v>
      </c>
      <c r="D472" s="569" t="s">
        <v>1961</v>
      </c>
      <c r="E472" s="568" t="s">
        <v>10</v>
      </c>
      <c r="F472" s="579">
        <v>100</v>
      </c>
      <c r="G472" s="588">
        <v>2021</v>
      </c>
      <c r="H472" s="588">
        <v>2022</v>
      </c>
      <c r="I472" s="568" t="s">
        <v>1573</v>
      </c>
      <c r="J472" s="568" t="s">
        <v>273</v>
      </c>
      <c r="K472" s="570"/>
    </row>
    <row r="473" ht="27" spans="1:11">
      <c r="A473" s="568"/>
      <c r="B473" s="568">
        <f t="shared" si="8"/>
        <v>462</v>
      </c>
      <c r="C473" s="568" t="s">
        <v>1680</v>
      </c>
      <c r="D473" s="569" t="s">
        <v>1681</v>
      </c>
      <c r="E473" s="568" t="s">
        <v>10</v>
      </c>
      <c r="F473" s="579">
        <v>300</v>
      </c>
      <c r="G473" s="588">
        <v>2021</v>
      </c>
      <c r="H473" s="588">
        <v>2022</v>
      </c>
      <c r="I473" s="568" t="s">
        <v>277</v>
      </c>
      <c r="J473" s="568" t="s">
        <v>278</v>
      </c>
      <c r="K473" s="570"/>
    </row>
    <row r="474" ht="27" spans="1:11">
      <c r="A474" s="568"/>
      <c r="B474" s="568">
        <f t="shared" si="8"/>
        <v>463</v>
      </c>
      <c r="C474" s="568" t="s">
        <v>1682</v>
      </c>
      <c r="D474" s="569" t="s">
        <v>1683</v>
      </c>
      <c r="E474" s="568" t="s">
        <v>11</v>
      </c>
      <c r="F474" s="568" t="s">
        <v>21</v>
      </c>
      <c r="G474" s="568">
        <v>2021</v>
      </c>
      <c r="H474" s="568">
        <v>2025</v>
      </c>
      <c r="I474" s="568" t="s">
        <v>520</v>
      </c>
      <c r="J474" s="568" t="s">
        <v>23</v>
      </c>
      <c r="K474" s="570"/>
    </row>
    <row r="475" spans="1:11">
      <c r="A475" s="566" t="str">
        <f>项目库统计汇总表0!A11</f>
        <v>三、融文（合计项目38项，总投资73.79亿元；其中新建项目26项，总投资54.15亿元；续建项目9项，总投资19.64亿元；谋划项目3项。）</v>
      </c>
      <c r="B475" s="566"/>
      <c r="C475" s="566"/>
      <c r="D475" s="566"/>
      <c r="E475" s="566"/>
      <c r="F475" s="566"/>
      <c r="G475" s="566"/>
      <c r="H475" s="566"/>
      <c r="I475" s="566"/>
      <c r="J475" s="566"/>
      <c r="K475" s="570"/>
    </row>
    <row r="476" ht="39" customHeight="1" spans="1:31">
      <c r="A476" s="568" t="s">
        <v>1020</v>
      </c>
      <c r="B476" s="568">
        <f>B474+1</f>
        <v>464</v>
      </c>
      <c r="C476" s="568" t="s">
        <v>1021</v>
      </c>
      <c r="D476" s="569" t="s">
        <v>1022</v>
      </c>
      <c r="E476" s="568" t="s">
        <v>11</v>
      </c>
      <c r="F476" s="570" t="s">
        <v>21</v>
      </c>
      <c r="G476" s="570" t="s">
        <v>21</v>
      </c>
      <c r="H476" s="571" t="s">
        <v>21</v>
      </c>
      <c r="I476" s="571" t="s">
        <v>133</v>
      </c>
      <c r="J476" s="568" t="s">
        <v>59</v>
      </c>
      <c r="K476" s="570"/>
      <c r="AB476" s="560"/>
      <c r="AC476" s="560"/>
      <c r="AE476" s="560"/>
    </row>
    <row r="477" ht="39" customHeight="1" spans="1:31">
      <c r="A477" s="568"/>
      <c r="B477" s="568">
        <f t="shared" ref="B477:B513" si="9">B476+1</f>
        <v>465</v>
      </c>
      <c r="C477" s="568" t="s">
        <v>1023</v>
      </c>
      <c r="D477" s="569" t="s">
        <v>1684</v>
      </c>
      <c r="E477" s="568" t="s">
        <v>10</v>
      </c>
      <c r="F477" s="570" t="s">
        <v>21</v>
      </c>
      <c r="G477" s="570" t="s">
        <v>21</v>
      </c>
      <c r="H477" s="571" t="s">
        <v>21</v>
      </c>
      <c r="I477" s="571" t="s">
        <v>133</v>
      </c>
      <c r="J477" s="568" t="s">
        <v>59</v>
      </c>
      <c r="K477" s="570"/>
      <c r="AB477" s="560"/>
      <c r="AC477" s="560"/>
      <c r="AE477" s="560"/>
    </row>
    <row r="478" ht="39" customHeight="1" spans="1:31">
      <c r="A478" s="568"/>
      <c r="B478" s="568">
        <f t="shared" si="9"/>
        <v>466</v>
      </c>
      <c r="C478" s="568" t="s">
        <v>1685</v>
      </c>
      <c r="D478" s="569" t="s">
        <v>1686</v>
      </c>
      <c r="E478" s="568" t="s">
        <v>10</v>
      </c>
      <c r="F478" s="568">
        <v>20400</v>
      </c>
      <c r="G478" s="570" t="s">
        <v>21</v>
      </c>
      <c r="H478" s="570" t="s">
        <v>21</v>
      </c>
      <c r="I478" s="571" t="s">
        <v>1687</v>
      </c>
      <c r="J478" s="568" t="s">
        <v>47</v>
      </c>
      <c r="K478" s="570"/>
      <c r="AB478" s="560"/>
      <c r="AC478" s="560"/>
      <c r="AE478" s="560"/>
    </row>
    <row r="479" ht="23.25" customHeight="1" spans="1:31">
      <c r="A479" s="568"/>
      <c r="B479" s="568">
        <f t="shared" si="9"/>
        <v>467</v>
      </c>
      <c r="C479" s="568" t="s">
        <v>1688</v>
      </c>
      <c r="D479" s="569" t="s">
        <v>1689</v>
      </c>
      <c r="E479" s="568" t="s">
        <v>10</v>
      </c>
      <c r="F479" s="570" t="s">
        <v>21</v>
      </c>
      <c r="G479" s="570" t="s">
        <v>21</v>
      </c>
      <c r="H479" s="571" t="s">
        <v>21</v>
      </c>
      <c r="I479" s="571" t="s">
        <v>21</v>
      </c>
      <c r="J479" s="568" t="s">
        <v>59</v>
      </c>
      <c r="K479" s="570"/>
      <c r="AB479" s="560"/>
      <c r="AC479" s="560"/>
      <c r="AE479" s="560"/>
    </row>
    <row r="480" ht="35.25" customHeight="1" spans="1:31">
      <c r="A480" s="568"/>
      <c r="B480" s="568">
        <f t="shared" si="9"/>
        <v>468</v>
      </c>
      <c r="C480" s="568" t="s">
        <v>1690</v>
      </c>
      <c r="D480" s="569" t="s">
        <v>1691</v>
      </c>
      <c r="E480" s="568" t="s">
        <v>10</v>
      </c>
      <c r="F480" s="568">
        <v>60000</v>
      </c>
      <c r="G480" s="568">
        <v>2021</v>
      </c>
      <c r="H480" s="568">
        <v>2024</v>
      </c>
      <c r="I480" s="568" t="s">
        <v>1692</v>
      </c>
      <c r="J480" s="568" t="s">
        <v>59</v>
      </c>
      <c r="K480" s="570"/>
      <c r="AB480" s="560"/>
      <c r="AC480" s="560"/>
      <c r="AE480" s="560"/>
    </row>
    <row r="481" ht="35.25" customHeight="1" spans="1:31">
      <c r="A481" s="568"/>
      <c r="B481" s="568">
        <f t="shared" si="9"/>
        <v>469</v>
      </c>
      <c r="C481" s="568" t="s">
        <v>1693</v>
      </c>
      <c r="D481" s="569" t="s">
        <v>1694</v>
      </c>
      <c r="E481" s="568" t="s">
        <v>85</v>
      </c>
      <c r="F481" s="568">
        <v>2000</v>
      </c>
      <c r="G481" s="568">
        <v>2020</v>
      </c>
      <c r="H481" s="568">
        <v>2021</v>
      </c>
      <c r="I481" s="568" t="s">
        <v>170</v>
      </c>
      <c r="J481" s="568" t="s">
        <v>59</v>
      </c>
      <c r="K481" s="570"/>
      <c r="AB481" s="560"/>
      <c r="AC481" s="560"/>
      <c r="AE481" s="560"/>
    </row>
    <row r="482" ht="21" customHeight="1" spans="1:31">
      <c r="A482" s="568"/>
      <c r="B482" s="568">
        <f t="shared" si="9"/>
        <v>470</v>
      </c>
      <c r="C482" s="568" t="s">
        <v>1695</v>
      </c>
      <c r="D482" s="569" t="s">
        <v>1696</v>
      </c>
      <c r="E482" s="568" t="s">
        <v>10</v>
      </c>
      <c r="F482" s="568" t="s">
        <v>21</v>
      </c>
      <c r="G482" s="568">
        <v>2021</v>
      </c>
      <c r="H482" s="568">
        <v>2025</v>
      </c>
      <c r="I482" s="568" t="s">
        <v>170</v>
      </c>
      <c r="J482" s="568" t="s">
        <v>47</v>
      </c>
      <c r="K482" s="570"/>
      <c r="AB482" s="560"/>
      <c r="AC482" s="560"/>
      <c r="AE482" s="560"/>
    </row>
    <row r="483" ht="39" customHeight="1" spans="1:31">
      <c r="A483" s="568"/>
      <c r="B483" s="568">
        <f t="shared" si="9"/>
        <v>471</v>
      </c>
      <c r="C483" s="568" t="s">
        <v>1025</v>
      </c>
      <c r="D483" s="569" t="s">
        <v>1026</v>
      </c>
      <c r="E483" s="568" t="s">
        <v>10</v>
      </c>
      <c r="F483" s="568">
        <v>30000</v>
      </c>
      <c r="G483" s="570" t="s">
        <v>21</v>
      </c>
      <c r="H483" s="570" t="s">
        <v>21</v>
      </c>
      <c r="I483" s="568" t="s">
        <v>21</v>
      </c>
      <c r="J483" s="568" t="s">
        <v>59</v>
      </c>
      <c r="K483" s="570"/>
      <c r="AB483" s="560"/>
      <c r="AC483" s="560"/>
      <c r="AE483" s="560"/>
    </row>
    <row r="484" ht="39" customHeight="1" spans="1:31">
      <c r="A484" s="568" t="s">
        <v>1027</v>
      </c>
      <c r="B484" s="568">
        <f t="shared" si="9"/>
        <v>472</v>
      </c>
      <c r="C484" s="568" t="s">
        <v>1028</v>
      </c>
      <c r="D484" s="569" t="s">
        <v>1697</v>
      </c>
      <c r="E484" s="568" t="s">
        <v>10</v>
      </c>
      <c r="F484" s="570" t="s">
        <v>21</v>
      </c>
      <c r="G484" s="570" t="s">
        <v>21</v>
      </c>
      <c r="H484" s="570" t="s">
        <v>21</v>
      </c>
      <c r="I484" s="568" t="s">
        <v>21</v>
      </c>
      <c r="J484" s="568" t="s">
        <v>59</v>
      </c>
      <c r="K484" s="570"/>
      <c r="AB484" s="560"/>
      <c r="AC484" s="560"/>
      <c r="AE484" s="560"/>
    </row>
    <row r="485" ht="54" customHeight="1" spans="1:31">
      <c r="A485" s="568"/>
      <c r="B485" s="568">
        <f t="shared" si="9"/>
        <v>473</v>
      </c>
      <c r="C485" s="568" t="s">
        <v>1030</v>
      </c>
      <c r="D485" s="569" t="s">
        <v>1698</v>
      </c>
      <c r="E485" s="568" t="s">
        <v>10</v>
      </c>
      <c r="F485" s="570" t="s">
        <v>21</v>
      </c>
      <c r="G485" s="570" t="s">
        <v>21</v>
      </c>
      <c r="H485" s="570" t="s">
        <v>21</v>
      </c>
      <c r="I485" s="568" t="s">
        <v>21</v>
      </c>
      <c r="J485" s="568" t="s">
        <v>59</v>
      </c>
      <c r="K485" s="570"/>
      <c r="AB485" s="560"/>
      <c r="AC485" s="560"/>
      <c r="AE485" s="560"/>
    </row>
    <row r="486" ht="39" customHeight="1" spans="1:31">
      <c r="A486" s="568" t="s">
        <v>1032</v>
      </c>
      <c r="B486" s="568">
        <f t="shared" si="9"/>
        <v>474</v>
      </c>
      <c r="C486" s="568" t="s">
        <v>1699</v>
      </c>
      <c r="D486" s="569" t="s">
        <v>1034</v>
      </c>
      <c r="E486" s="568" t="s">
        <v>10</v>
      </c>
      <c r="F486" s="570" t="s">
        <v>21</v>
      </c>
      <c r="G486" s="570" t="s">
        <v>21</v>
      </c>
      <c r="H486" s="571" t="s">
        <v>21</v>
      </c>
      <c r="I486" s="571" t="s">
        <v>133</v>
      </c>
      <c r="J486" s="568" t="s">
        <v>59</v>
      </c>
      <c r="K486" s="570"/>
      <c r="AB486" s="560"/>
      <c r="AC486" s="560"/>
      <c r="AE486" s="560"/>
    </row>
    <row r="487" ht="39" customHeight="1" spans="1:31">
      <c r="A487" s="568"/>
      <c r="B487" s="568">
        <f t="shared" si="9"/>
        <v>475</v>
      </c>
      <c r="C487" s="568" t="s">
        <v>1035</v>
      </c>
      <c r="D487" s="569" t="s">
        <v>1036</v>
      </c>
      <c r="E487" s="568" t="s">
        <v>10</v>
      </c>
      <c r="F487" s="576">
        <v>5000</v>
      </c>
      <c r="G487" s="649">
        <v>2021.01</v>
      </c>
      <c r="H487" s="649">
        <v>2025.12</v>
      </c>
      <c r="I487" s="568" t="s">
        <v>247</v>
      </c>
      <c r="J487" s="568" t="s">
        <v>248</v>
      </c>
      <c r="K487" s="570"/>
      <c r="AB487" s="560"/>
      <c r="AC487" s="560"/>
      <c r="AE487" s="560"/>
    </row>
    <row r="488" ht="39" customHeight="1" spans="1:31">
      <c r="A488" s="568"/>
      <c r="B488" s="568">
        <f t="shared" si="9"/>
        <v>476</v>
      </c>
      <c r="C488" s="568" t="s">
        <v>1037</v>
      </c>
      <c r="D488" s="569" t="s">
        <v>1038</v>
      </c>
      <c r="E488" s="568" t="s">
        <v>85</v>
      </c>
      <c r="F488" s="650">
        <v>15000</v>
      </c>
      <c r="G488" s="649">
        <v>2017.12</v>
      </c>
      <c r="H488" s="649">
        <v>2022.12</v>
      </c>
      <c r="I488" s="568" t="s">
        <v>149</v>
      </c>
      <c r="J488" s="568" t="s">
        <v>34</v>
      </c>
      <c r="K488" s="570"/>
      <c r="AB488" s="560"/>
      <c r="AC488" s="560"/>
      <c r="AE488" s="560"/>
    </row>
    <row r="489" ht="42.95" customHeight="1" spans="1:31">
      <c r="A489" s="568"/>
      <c r="B489" s="568">
        <f t="shared" si="9"/>
        <v>477</v>
      </c>
      <c r="C489" s="568" t="s">
        <v>1039</v>
      </c>
      <c r="D489" s="569" t="s">
        <v>1040</v>
      </c>
      <c r="E489" s="568" t="s">
        <v>10</v>
      </c>
      <c r="F489" s="570" t="s">
        <v>21</v>
      </c>
      <c r="G489" s="570">
        <v>2021</v>
      </c>
      <c r="H489" s="570">
        <v>2025</v>
      </c>
      <c r="I489" s="571" t="s">
        <v>300</v>
      </c>
      <c r="J489" s="568" t="s">
        <v>59</v>
      </c>
      <c r="K489" s="570"/>
      <c r="AB489" s="560"/>
      <c r="AC489" s="560"/>
      <c r="AE489" s="560"/>
    </row>
    <row r="490" ht="48" customHeight="1" spans="1:31">
      <c r="A490" s="568"/>
      <c r="B490" s="568">
        <f t="shared" si="9"/>
        <v>478</v>
      </c>
      <c r="C490" s="568" t="s">
        <v>1042</v>
      </c>
      <c r="D490" s="569" t="s">
        <v>1043</v>
      </c>
      <c r="E490" s="568" t="s">
        <v>10</v>
      </c>
      <c r="F490" s="568">
        <v>10000</v>
      </c>
      <c r="G490" s="568" t="s">
        <v>1044</v>
      </c>
      <c r="H490" s="568">
        <v>2022.12</v>
      </c>
      <c r="I490" s="568" t="s">
        <v>311</v>
      </c>
      <c r="J490" s="568" t="s">
        <v>59</v>
      </c>
      <c r="K490" s="570"/>
      <c r="AB490" s="560"/>
      <c r="AC490" s="560"/>
      <c r="AE490" s="560"/>
    </row>
    <row r="491" ht="39" customHeight="1" spans="1:31">
      <c r="A491" s="568"/>
      <c r="B491" s="568">
        <f t="shared" si="9"/>
        <v>479</v>
      </c>
      <c r="C491" s="568" t="s">
        <v>1700</v>
      </c>
      <c r="D491" s="569" t="s">
        <v>1701</v>
      </c>
      <c r="E491" s="568" t="s">
        <v>10</v>
      </c>
      <c r="F491" s="570">
        <v>300000</v>
      </c>
      <c r="G491" s="570">
        <v>2021.6</v>
      </c>
      <c r="H491" s="570">
        <v>2025.6</v>
      </c>
      <c r="I491" s="568" t="s">
        <v>1692</v>
      </c>
      <c r="J491" s="568" t="s">
        <v>59</v>
      </c>
      <c r="K491" s="570"/>
      <c r="AB491" s="560"/>
      <c r="AC491" s="560"/>
      <c r="AE491" s="560"/>
    </row>
    <row r="492" ht="45" customHeight="1" spans="1:31">
      <c r="A492" s="568"/>
      <c r="B492" s="568">
        <f t="shared" si="9"/>
        <v>480</v>
      </c>
      <c r="C492" s="568" t="s">
        <v>1702</v>
      </c>
      <c r="D492" s="569" t="s">
        <v>1703</v>
      </c>
      <c r="E492" s="568" t="s">
        <v>10</v>
      </c>
      <c r="F492" s="568">
        <v>18600</v>
      </c>
      <c r="G492" s="568">
        <v>2021</v>
      </c>
      <c r="H492" s="568">
        <v>2023</v>
      </c>
      <c r="I492" s="568" t="s">
        <v>1704</v>
      </c>
      <c r="J492" s="568" t="s">
        <v>59</v>
      </c>
      <c r="K492" s="570"/>
      <c r="AB492" s="560"/>
      <c r="AC492" s="560"/>
      <c r="AE492" s="560"/>
    </row>
    <row r="493" ht="39" customHeight="1" spans="1:31">
      <c r="A493" s="568"/>
      <c r="B493" s="568">
        <f t="shared" si="9"/>
        <v>481</v>
      </c>
      <c r="C493" s="568" t="s">
        <v>1045</v>
      </c>
      <c r="D493" s="569" t="s">
        <v>1046</v>
      </c>
      <c r="E493" s="568" t="s">
        <v>85</v>
      </c>
      <c r="F493" s="570" t="s">
        <v>21</v>
      </c>
      <c r="G493" s="570" t="s">
        <v>21</v>
      </c>
      <c r="H493" s="571" t="s">
        <v>21</v>
      </c>
      <c r="I493" s="571" t="s">
        <v>133</v>
      </c>
      <c r="J493" s="568" t="s">
        <v>59</v>
      </c>
      <c r="K493" s="570"/>
      <c r="AB493" s="560"/>
      <c r="AC493" s="560"/>
      <c r="AE493" s="560"/>
    </row>
    <row r="494" ht="39" customHeight="1" spans="1:31">
      <c r="A494" s="568"/>
      <c r="B494" s="568">
        <f t="shared" si="9"/>
        <v>482</v>
      </c>
      <c r="C494" s="568" t="s">
        <v>1047</v>
      </c>
      <c r="D494" s="569" t="s">
        <v>1048</v>
      </c>
      <c r="E494" s="568" t="s">
        <v>11</v>
      </c>
      <c r="F494" s="570" t="s">
        <v>21</v>
      </c>
      <c r="G494" s="570" t="s">
        <v>21</v>
      </c>
      <c r="H494" s="571" t="s">
        <v>21</v>
      </c>
      <c r="I494" s="571" t="s">
        <v>133</v>
      </c>
      <c r="J494" s="568" t="s">
        <v>59</v>
      </c>
      <c r="K494" s="570"/>
      <c r="AB494" s="560"/>
      <c r="AC494" s="560"/>
      <c r="AE494" s="560"/>
    </row>
    <row r="495" ht="39" customHeight="1" spans="1:31">
      <c r="A495" s="568"/>
      <c r="B495" s="568">
        <f t="shared" si="9"/>
        <v>483</v>
      </c>
      <c r="C495" s="568" t="s">
        <v>1049</v>
      </c>
      <c r="D495" s="569" t="s">
        <v>1050</v>
      </c>
      <c r="E495" s="568" t="s">
        <v>11</v>
      </c>
      <c r="F495" s="570" t="s">
        <v>21</v>
      </c>
      <c r="G495" s="570" t="s">
        <v>21</v>
      </c>
      <c r="H495" s="570" t="s">
        <v>21</v>
      </c>
      <c r="I495" s="568" t="s">
        <v>37</v>
      </c>
      <c r="J495" s="568" t="s">
        <v>38</v>
      </c>
      <c r="K495" s="570"/>
      <c r="AB495" s="560"/>
      <c r="AC495" s="560"/>
      <c r="AE495" s="560"/>
    </row>
    <row r="496" ht="39" customHeight="1" spans="1:31">
      <c r="A496" s="568"/>
      <c r="B496" s="568">
        <f t="shared" si="9"/>
        <v>484</v>
      </c>
      <c r="C496" s="568" t="s">
        <v>1052</v>
      </c>
      <c r="D496" s="569" t="s">
        <v>1053</v>
      </c>
      <c r="E496" s="568" t="s">
        <v>85</v>
      </c>
      <c r="F496" s="570">
        <v>20000</v>
      </c>
      <c r="G496" s="568">
        <v>2019.1</v>
      </c>
      <c r="H496" s="568">
        <v>2023.12</v>
      </c>
      <c r="I496" s="568" t="s">
        <v>272</v>
      </c>
      <c r="J496" s="568" t="s">
        <v>273</v>
      </c>
      <c r="K496" s="570"/>
      <c r="AB496" s="560"/>
      <c r="AC496" s="560"/>
      <c r="AE496" s="560"/>
    </row>
    <row r="497" ht="39" customHeight="1" spans="1:31">
      <c r="A497" s="568"/>
      <c r="B497" s="568">
        <f t="shared" si="9"/>
        <v>485</v>
      </c>
      <c r="C497" s="568" t="s">
        <v>1055</v>
      </c>
      <c r="D497" s="569" t="s">
        <v>1056</v>
      </c>
      <c r="E497" s="568" t="s">
        <v>85</v>
      </c>
      <c r="F497" s="570">
        <v>28711.42</v>
      </c>
      <c r="G497" s="568">
        <v>2020.12</v>
      </c>
      <c r="H497" s="568">
        <v>2023.7</v>
      </c>
      <c r="I497" s="571" t="s">
        <v>133</v>
      </c>
      <c r="J497" s="568" t="s">
        <v>59</v>
      </c>
      <c r="K497" s="570"/>
      <c r="AB497" s="560"/>
      <c r="AC497" s="560"/>
      <c r="AE497" s="560"/>
    </row>
    <row r="498" ht="39" customHeight="1" spans="1:31">
      <c r="A498" s="568"/>
      <c r="B498" s="568">
        <f t="shared" si="9"/>
        <v>486</v>
      </c>
      <c r="C498" s="568" t="s">
        <v>1057</v>
      </c>
      <c r="D498" s="569" t="s">
        <v>1058</v>
      </c>
      <c r="E498" s="568" t="s">
        <v>10</v>
      </c>
      <c r="F498" s="570" t="s">
        <v>21</v>
      </c>
      <c r="G498" s="570" t="s">
        <v>21</v>
      </c>
      <c r="H498" s="570" t="s">
        <v>21</v>
      </c>
      <c r="I498" s="571" t="s">
        <v>133</v>
      </c>
      <c r="J498" s="568" t="s">
        <v>59</v>
      </c>
      <c r="K498" s="570"/>
      <c r="AB498" s="560"/>
      <c r="AC498" s="560"/>
      <c r="AE498" s="560"/>
    </row>
    <row r="499" ht="39" customHeight="1" spans="1:31">
      <c r="A499" s="568"/>
      <c r="B499" s="568">
        <f t="shared" si="9"/>
        <v>487</v>
      </c>
      <c r="C499" s="568" t="s">
        <v>1059</v>
      </c>
      <c r="D499" s="569" t="s">
        <v>1060</v>
      </c>
      <c r="E499" s="568" t="s">
        <v>10</v>
      </c>
      <c r="F499" s="570">
        <v>10000</v>
      </c>
      <c r="G499" s="570" t="s">
        <v>21</v>
      </c>
      <c r="H499" s="570" t="s">
        <v>21</v>
      </c>
      <c r="I499" s="571" t="s">
        <v>277</v>
      </c>
      <c r="J499" s="568" t="s">
        <v>278</v>
      </c>
      <c r="K499" s="570"/>
      <c r="AB499" s="560"/>
      <c r="AC499" s="560"/>
      <c r="AE499" s="560"/>
    </row>
    <row r="500" ht="39" customHeight="1" spans="1:31">
      <c r="A500" s="568"/>
      <c r="B500" s="568">
        <f t="shared" si="9"/>
        <v>488</v>
      </c>
      <c r="C500" s="568" t="s">
        <v>1061</v>
      </c>
      <c r="D500" s="569" t="s">
        <v>1062</v>
      </c>
      <c r="E500" s="568" t="s">
        <v>10</v>
      </c>
      <c r="F500" s="570">
        <v>50000</v>
      </c>
      <c r="G500" s="570">
        <v>2017.12</v>
      </c>
      <c r="H500" s="570" t="s">
        <v>21</v>
      </c>
      <c r="I500" s="571" t="s">
        <v>149</v>
      </c>
      <c r="J500" s="568" t="s">
        <v>34</v>
      </c>
      <c r="K500" s="570"/>
      <c r="AB500" s="560"/>
      <c r="AC500" s="560"/>
      <c r="AE500" s="560"/>
    </row>
    <row r="501" ht="48" customHeight="1" spans="1:31">
      <c r="A501" s="568"/>
      <c r="B501" s="568">
        <f t="shared" si="9"/>
        <v>489</v>
      </c>
      <c r="C501" s="568" t="s">
        <v>1705</v>
      </c>
      <c r="D501" s="569" t="s">
        <v>1706</v>
      </c>
      <c r="E501" s="568" t="s">
        <v>85</v>
      </c>
      <c r="F501" s="568">
        <v>130000</v>
      </c>
      <c r="G501" s="604">
        <v>2020.12</v>
      </c>
      <c r="H501" s="651">
        <v>2023.12</v>
      </c>
      <c r="I501" s="568" t="s">
        <v>1707</v>
      </c>
      <c r="J501" s="568" t="s">
        <v>278</v>
      </c>
      <c r="K501" s="570"/>
      <c r="AB501" s="560"/>
      <c r="AC501" s="560"/>
      <c r="AE501" s="560"/>
    </row>
    <row r="502" ht="39" customHeight="1" spans="1:31">
      <c r="A502" s="568"/>
      <c r="B502" s="568">
        <f t="shared" si="9"/>
        <v>490</v>
      </c>
      <c r="C502" s="568" t="s">
        <v>661</v>
      </c>
      <c r="D502" s="569" t="s">
        <v>662</v>
      </c>
      <c r="E502" s="568" t="s">
        <v>10</v>
      </c>
      <c r="F502" s="568">
        <v>14000</v>
      </c>
      <c r="G502" s="568">
        <v>2021</v>
      </c>
      <c r="H502" s="568" t="s">
        <v>99</v>
      </c>
      <c r="I502" s="568" t="s">
        <v>663</v>
      </c>
      <c r="J502" s="568" t="s">
        <v>59</v>
      </c>
      <c r="K502" s="570"/>
      <c r="AB502" s="560"/>
      <c r="AC502" s="560"/>
      <c r="AE502" s="560"/>
    </row>
    <row r="503" ht="39" customHeight="1" spans="1:31">
      <c r="A503" s="568"/>
      <c r="B503" s="568">
        <f t="shared" si="9"/>
        <v>491</v>
      </c>
      <c r="C503" s="568" t="s">
        <v>664</v>
      </c>
      <c r="D503" s="569" t="s">
        <v>665</v>
      </c>
      <c r="E503" s="568" t="s">
        <v>10</v>
      </c>
      <c r="F503" s="568">
        <v>7000</v>
      </c>
      <c r="G503" s="568">
        <v>2021</v>
      </c>
      <c r="H503" s="568" t="s">
        <v>99</v>
      </c>
      <c r="I503" s="568" t="s">
        <v>663</v>
      </c>
      <c r="J503" s="568" t="s">
        <v>59</v>
      </c>
      <c r="K503" s="570"/>
      <c r="AB503" s="560"/>
      <c r="AC503" s="560"/>
      <c r="AE503" s="560"/>
    </row>
    <row r="504" ht="39" customHeight="1" spans="1:31">
      <c r="A504" s="568"/>
      <c r="B504" s="568">
        <f t="shared" si="9"/>
        <v>492</v>
      </c>
      <c r="C504" s="568" t="s">
        <v>666</v>
      </c>
      <c r="D504" s="569" t="s">
        <v>667</v>
      </c>
      <c r="E504" s="568" t="s">
        <v>10</v>
      </c>
      <c r="F504" s="568">
        <v>15500</v>
      </c>
      <c r="G504" s="568">
        <v>2021</v>
      </c>
      <c r="H504" s="568" t="s">
        <v>99</v>
      </c>
      <c r="I504" s="568" t="s">
        <v>663</v>
      </c>
      <c r="J504" s="568" t="s">
        <v>59</v>
      </c>
      <c r="K504" s="570"/>
      <c r="AB504" s="560"/>
      <c r="AC504" s="560"/>
      <c r="AE504" s="560"/>
    </row>
    <row r="505" ht="32.25" customHeight="1" spans="1:31">
      <c r="A505" s="568"/>
      <c r="B505" s="568">
        <f t="shared" si="9"/>
        <v>493</v>
      </c>
      <c r="C505" s="568" t="s">
        <v>1708</v>
      </c>
      <c r="D505" s="569" t="s">
        <v>1709</v>
      </c>
      <c r="E505" s="568" t="s">
        <v>10</v>
      </c>
      <c r="F505" s="568" t="s">
        <v>21</v>
      </c>
      <c r="G505" s="568">
        <v>2021</v>
      </c>
      <c r="H505" s="568" t="s">
        <v>99</v>
      </c>
      <c r="I505" s="568" t="s">
        <v>1710</v>
      </c>
      <c r="J505" s="568" t="s">
        <v>59</v>
      </c>
      <c r="K505" s="570"/>
      <c r="AB505" s="560"/>
      <c r="AC505" s="560"/>
      <c r="AE505" s="560"/>
    </row>
    <row r="506" ht="35.25" customHeight="1" spans="1:31">
      <c r="A506" s="568"/>
      <c r="B506" s="568">
        <f t="shared" si="9"/>
        <v>494</v>
      </c>
      <c r="C506" s="568" t="s">
        <v>1711</v>
      </c>
      <c r="D506" s="569" t="s">
        <v>21</v>
      </c>
      <c r="E506" s="568" t="s">
        <v>10</v>
      </c>
      <c r="F506" s="568" t="s">
        <v>21</v>
      </c>
      <c r="G506" s="568">
        <v>2021</v>
      </c>
      <c r="H506" s="568" t="s">
        <v>99</v>
      </c>
      <c r="I506" s="568" t="s">
        <v>1710</v>
      </c>
      <c r="J506" s="568" t="s">
        <v>59</v>
      </c>
      <c r="K506" s="570"/>
      <c r="AB506" s="560"/>
      <c r="AC506" s="560"/>
      <c r="AE506" s="560"/>
    </row>
    <row r="507" ht="39" customHeight="1" spans="1:31">
      <c r="A507" s="568"/>
      <c r="B507" s="568">
        <f t="shared" si="9"/>
        <v>495</v>
      </c>
      <c r="C507" s="568" t="s">
        <v>1712</v>
      </c>
      <c r="D507" s="569" t="s">
        <v>1713</v>
      </c>
      <c r="E507" s="568" t="s">
        <v>85</v>
      </c>
      <c r="F507" s="568">
        <v>700</v>
      </c>
      <c r="G507" s="568">
        <v>2020</v>
      </c>
      <c r="H507" s="568">
        <v>2021</v>
      </c>
      <c r="I507" s="568" t="s">
        <v>1714</v>
      </c>
      <c r="J507" s="568" t="s">
        <v>59</v>
      </c>
      <c r="K507" s="570"/>
      <c r="AB507" s="560"/>
      <c r="AC507" s="560"/>
      <c r="AE507" s="560"/>
    </row>
    <row r="508" ht="20.25" customHeight="1" spans="1:31">
      <c r="A508" s="568" t="s">
        <v>1063</v>
      </c>
      <c r="B508" s="568">
        <f t="shared" si="9"/>
        <v>496</v>
      </c>
      <c r="C508" s="568" t="s">
        <v>1715</v>
      </c>
      <c r="D508" s="569" t="s">
        <v>21</v>
      </c>
      <c r="E508" s="568" t="s">
        <v>10</v>
      </c>
      <c r="F508" s="568" t="s">
        <v>21</v>
      </c>
      <c r="G508" s="568">
        <v>2021</v>
      </c>
      <c r="H508" s="568" t="s">
        <v>99</v>
      </c>
      <c r="I508" s="568" t="s">
        <v>1716</v>
      </c>
      <c r="J508" s="568" t="s">
        <v>59</v>
      </c>
      <c r="K508" s="570"/>
      <c r="AB508" s="560"/>
      <c r="AC508" s="560"/>
      <c r="AE508" s="560"/>
    </row>
    <row r="509" ht="20.25" customHeight="1" spans="1:31">
      <c r="A509" s="568"/>
      <c r="B509" s="568">
        <f t="shared" si="9"/>
        <v>497</v>
      </c>
      <c r="C509" s="568" t="s">
        <v>1717</v>
      </c>
      <c r="D509" s="569" t="s">
        <v>21</v>
      </c>
      <c r="E509" s="568" t="s">
        <v>10</v>
      </c>
      <c r="F509" s="568" t="s">
        <v>21</v>
      </c>
      <c r="G509" s="568">
        <v>2021</v>
      </c>
      <c r="H509" s="568" t="s">
        <v>99</v>
      </c>
      <c r="I509" s="568" t="s">
        <v>1716</v>
      </c>
      <c r="J509" s="568" t="s">
        <v>59</v>
      </c>
      <c r="K509" s="570"/>
      <c r="AB509" s="560"/>
      <c r="AC509" s="560"/>
      <c r="AE509" s="560"/>
    </row>
    <row r="510" ht="39" customHeight="1" spans="1:31">
      <c r="A510" s="568"/>
      <c r="B510" s="568">
        <f t="shared" si="9"/>
        <v>498</v>
      </c>
      <c r="C510" s="568" t="s">
        <v>1718</v>
      </c>
      <c r="D510" s="569" t="s">
        <v>1719</v>
      </c>
      <c r="E510" s="568" t="s">
        <v>10</v>
      </c>
      <c r="F510" s="568">
        <v>1000</v>
      </c>
      <c r="G510" s="568">
        <v>2021</v>
      </c>
      <c r="H510" s="568">
        <v>2022</v>
      </c>
      <c r="I510" s="568" t="s">
        <v>1720</v>
      </c>
      <c r="J510" s="568" t="s">
        <v>59</v>
      </c>
      <c r="K510" s="570"/>
      <c r="AB510" s="560"/>
      <c r="AC510" s="560"/>
      <c r="AE510" s="560"/>
    </row>
    <row r="511" ht="23.25" customHeight="1" spans="1:31">
      <c r="A511" s="568"/>
      <c r="B511" s="568">
        <f t="shared" si="9"/>
        <v>499</v>
      </c>
      <c r="C511" s="568" t="s">
        <v>1064</v>
      </c>
      <c r="D511" s="569" t="s">
        <v>1065</v>
      </c>
      <c r="E511" s="568" t="s">
        <v>85</v>
      </c>
      <c r="F511" s="568" t="s">
        <v>21</v>
      </c>
      <c r="G511" s="568" t="s">
        <v>21</v>
      </c>
      <c r="H511" s="568" t="s">
        <v>21</v>
      </c>
      <c r="I511" s="568" t="s">
        <v>21</v>
      </c>
      <c r="J511" s="568" t="s">
        <v>23</v>
      </c>
      <c r="K511" s="570"/>
      <c r="AB511" s="560"/>
      <c r="AC511" s="560"/>
      <c r="AE511" s="560"/>
    </row>
    <row r="512" ht="54" customHeight="1" spans="1:31">
      <c r="A512" s="568" t="s">
        <v>1721</v>
      </c>
      <c r="B512" s="568">
        <f t="shared" si="9"/>
        <v>500</v>
      </c>
      <c r="C512" s="568" t="s">
        <v>1067</v>
      </c>
      <c r="D512" s="569" t="s">
        <v>1722</v>
      </c>
      <c r="E512" s="568" t="s">
        <v>10</v>
      </c>
      <c r="F512" s="568" t="s">
        <v>21</v>
      </c>
      <c r="G512" s="568" t="s">
        <v>21</v>
      </c>
      <c r="H512" s="568" t="s">
        <v>21</v>
      </c>
      <c r="I512" s="568" t="s">
        <v>21</v>
      </c>
      <c r="J512" s="568" t="s">
        <v>23</v>
      </c>
      <c r="K512" s="570"/>
      <c r="AB512" s="560"/>
      <c r="AC512" s="560"/>
      <c r="AE512" s="560"/>
    </row>
    <row r="513" ht="54" customHeight="1" spans="1:31">
      <c r="A513" s="568"/>
      <c r="B513" s="568">
        <f t="shared" si="9"/>
        <v>501</v>
      </c>
      <c r="C513" s="568" t="s">
        <v>1072</v>
      </c>
      <c r="D513" s="569" t="s">
        <v>1962</v>
      </c>
      <c r="E513" s="568" t="s">
        <v>10</v>
      </c>
      <c r="F513" s="568" t="s">
        <v>21</v>
      </c>
      <c r="G513" s="568" t="s">
        <v>21</v>
      </c>
      <c r="H513" s="568" t="s">
        <v>21</v>
      </c>
      <c r="I513" s="568" t="s">
        <v>21</v>
      </c>
      <c r="J513" s="568" t="s">
        <v>23</v>
      </c>
      <c r="K513" s="570"/>
      <c r="AB513" s="560"/>
      <c r="AC513" s="560"/>
      <c r="AE513" s="560"/>
    </row>
    <row r="514" spans="1:11">
      <c r="A514" s="566" t="str">
        <f>项目库统计汇总表0!A13</f>
        <v>四、强韧（合计项目51项，总投资247.81亿元；其中新建项目31项，总投资117.23亿元；续建项目19项，总投资130.08亿元；谋划项目1项，总投资0.5亿元。）</v>
      </c>
      <c r="B514" s="566"/>
      <c r="C514" s="566"/>
      <c r="D514" s="566"/>
      <c r="E514" s="566"/>
      <c r="F514" s="566"/>
      <c r="G514" s="566"/>
      <c r="H514" s="566"/>
      <c r="I514" s="566"/>
      <c r="J514" s="566"/>
      <c r="K514" s="570"/>
    </row>
    <row r="515" spans="1:11">
      <c r="A515" s="566" t="str">
        <f>项目库统计汇总表0!A14</f>
        <v>1、供水（合计项目27项，总投资139.69亿元；其中新建项目17项，总投资34.52亿元；续建项目9项，总投资104.67亿元；谋划项目1项，总投资0.5亿元。）</v>
      </c>
      <c r="B515" s="566"/>
      <c r="C515" s="566"/>
      <c r="D515" s="566"/>
      <c r="E515" s="566"/>
      <c r="F515" s="566"/>
      <c r="G515" s="566"/>
      <c r="H515" s="566"/>
      <c r="I515" s="566"/>
      <c r="J515" s="566"/>
      <c r="K515" s="570"/>
    </row>
    <row r="516" ht="40.5" spans="1:28">
      <c r="A516" s="565" t="s">
        <v>1727</v>
      </c>
      <c r="B516" s="568">
        <f>B513+1</f>
        <v>502</v>
      </c>
      <c r="C516" s="568" t="s">
        <v>1728</v>
      </c>
      <c r="D516" s="569" t="s">
        <v>1963</v>
      </c>
      <c r="E516" s="570" t="s">
        <v>85</v>
      </c>
      <c r="F516" s="570">
        <v>1426861</v>
      </c>
      <c r="G516" s="570" t="s">
        <v>1964</v>
      </c>
      <c r="H516" s="570">
        <v>2025</v>
      </c>
      <c r="I516" s="570" t="s">
        <v>1965</v>
      </c>
      <c r="J516" s="570" t="s">
        <v>23</v>
      </c>
      <c r="K516" s="570"/>
      <c r="AB516" s="564"/>
    </row>
    <row r="517" ht="54" spans="1:28">
      <c r="A517" s="565"/>
      <c r="B517" s="568">
        <f t="shared" ref="B517:B542" si="10">B516+1</f>
        <v>503</v>
      </c>
      <c r="C517" s="568" t="s">
        <v>1966</v>
      </c>
      <c r="D517" s="616" t="s">
        <v>1967</v>
      </c>
      <c r="E517" s="570" t="s">
        <v>85</v>
      </c>
      <c r="F517" s="570">
        <v>15000</v>
      </c>
      <c r="G517" s="570">
        <v>2018</v>
      </c>
      <c r="H517" s="570">
        <v>2021</v>
      </c>
      <c r="I517" s="568" t="s">
        <v>1730</v>
      </c>
      <c r="J517" s="570" t="s">
        <v>23</v>
      </c>
      <c r="K517" s="568" t="s">
        <v>1968</v>
      </c>
      <c r="L517" s="587" t="s">
        <v>1969</v>
      </c>
      <c r="M517" s="568"/>
      <c r="AB517" s="564"/>
    </row>
    <row r="518" ht="40.5" spans="1:28">
      <c r="A518" s="568"/>
      <c r="B518" s="568">
        <f t="shared" si="10"/>
        <v>504</v>
      </c>
      <c r="C518" s="568" t="s">
        <v>1736</v>
      </c>
      <c r="D518" s="569" t="s">
        <v>1737</v>
      </c>
      <c r="E518" s="570" t="s">
        <v>85</v>
      </c>
      <c r="F518" s="568">
        <v>11000</v>
      </c>
      <c r="G518" s="568">
        <v>2020.8</v>
      </c>
      <c r="H518" s="568">
        <v>2021.6</v>
      </c>
      <c r="I518" s="568" t="s">
        <v>1965</v>
      </c>
      <c r="J518" s="570" t="s">
        <v>23</v>
      </c>
      <c r="K518" s="570"/>
      <c r="AB518" s="564"/>
    </row>
    <row r="519" ht="54" spans="1:28">
      <c r="A519" s="568"/>
      <c r="B519" s="568">
        <f t="shared" si="10"/>
        <v>505</v>
      </c>
      <c r="C519" s="568" t="s">
        <v>1739</v>
      </c>
      <c r="D519" s="569" t="s">
        <v>1740</v>
      </c>
      <c r="E519" s="570" t="s">
        <v>10</v>
      </c>
      <c r="F519" s="568">
        <v>6500</v>
      </c>
      <c r="G519" s="568">
        <v>2021</v>
      </c>
      <c r="H519" s="568">
        <v>2023</v>
      </c>
      <c r="I519" s="568" t="s">
        <v>1730</v>
      </c>
      <c r="J519" s="570" t="s">
        <v>23</v>
      </c>
      <c r="K519" s="570"/>
      <c r="AB519" s="564"/>
    </row>
    <row r="520" ht="40.5" spans="1:28">
      <c r="A520" s="568"/>
      <c r="B520" s="568">
        <f t="shared" si="10"/>
        <v>506</v>
      </c>
      <c r="C520" s="568" t="s">
        <v>1741</v>
      </c>
      <c r="D520" s="569" t="s">
        <v>1970</v>
      </c>
      <c r="E520" s="570" t="s">
        <v>10</v>
      </c>
      <c r="F520" s="568">
        <v>45000</v>
      </c>
      <c r="G520" s="568">
        <v>2023</v>
      </c>
      <c r="H520" s="568">
        <v>2025</v>
      </c>
      <c r="I520" s="568" t="s">
        <v>1129</v>
      </c>
      <c r="J520" s="570" t="s">
        <v>23</v>
      </c>
      <c r="K520" s="570"/>
      <c r="AB520" s="564"/>
    </row>
    <row r="521" ht="40.5" spans="1:28">
      <c r="A521" s="568"/>
      <c r="B521" s="568">
        <f t="shared" si="10"/>
        <v>507</v>
      </c>
      <c r="C521" s="568" t="s">
        <v>1745</v>
      </c>
      <c r="D521" s="569" t="s">
        <v>1746</v>
      </c>
      <c r="E521" s="570" t="s">
        <v>85</v>
      </c>
      <c r="F521" s="570">
        <v>65000</v>
      </c>
      <c r="G521" s="570"/>
      <c r="H521" s="570">
        <v>2022</v>
      </c>
      <c r="I521" s="570" t="s">
        <v>273</v>
      </c>
      <c r="J521" s="570" t="s">
        <v>273</v>
      </c>
      <c r="K521" s="570"/>
      <c r="AB521" s="564"/>
    </row>
    <row r="522" ht="27" spans="1:28">
      <c r="A522" s="568"/>
      <c r="B522" s="568">
        <f t="shared" si="10"/>
        <v>508</v>
      </c>
      <c r="C522" s="568" t="s">
        <v>1971</v>
      </c>
      <c r="D522" s="569" t="s">
        <v>1749</v>
      </c>
      <c r="E522" s="570" t="s">
        <v>10</v>
      </c>
      <c r="F522" s="570">
        <v>16100</v>
      </c>
      <c r="G522" s="568" t="s">
        <v>21</v>
      </c>
      <c r="H522" s="568" t="s">
        <v>21</v>
      </c>
      <c r="I522" s="570" t="s">
        <v>278</v>
      </c>
      <c r="J522" s="570" t="s">
        <v>278</v>
      </c>
      <c r="K522" s="570"/>
      <c r="AB522" s="564"/>
    </row>
    <row r="523" ht="27" spans="1:28">
      <c r="A523" s="568"/>
      <c r="B523" s="568">
        <f t="shared" si="10"/>
        <v>509</v>
      </c>
      <c r="C523" s="568" t="s">
        <v>1972</v>
      </c>
      <c r="D523" s="569" t="s">
        <v>1752</v>
      </c>
      <c r="E523" s="570" t="s">
        <v>10</v>
      </c>
      <c r="F523" s="570">
        <v>2441</v>
      </c>
      <c r="G523" s="568" t="s">
        <v>21</v>
      </c>
      <c r="H523" s="568" t="s">
        <v>21</v>
      </c>
      <c r="I523" s="570" t="s">
        <v>248</v>
      </c>
      <c r="J523" s="570" t="s">
        <v>248</v>
      </c>
      <c r="K523" s="570"/>
      <c r="AB523" s="564"/>
    </row>
    <row r="524" ht="54" spans="1:28">
      <c r="A524" s="568"/>
      <c r="B524" s="568">
        <f t="shared" si="10"/>
        <v>510</v>
      </c>
      <c r="C524" s="568" t="s">
        <v>1754</v>
      </c>
      <c r="D524" s="569" t="s">
        <v>1755</v>
      </c>
      <c r="E524" s="570" t="s">
        <v>1756</v>
      </c>
      <c r="F524" s="570">
        <v>12438.8</v>
      </c>
      <c r="G524" s="568" t="s">
        <v>21</v>
      </c>
      <c r="H524" s="568" t="s">
        <v>21</v>
      </c>
      <c r="I524" s="570" t="s">
        <v>24</v>
      </c>
      <c r="J524" s="570" t="str">
        <f>I524</f>
        <v>泉港区</v>
      </c>
      <c r="K524" s="570"/>
      <c r="AB524" s="564"/>
    </row>
    <row r="525" ht="67.5" spans="1:28">
      <c r="A525" s="568"/>
      <c r="B525" s="568">
        <f t="shared" si="10"/>
        <v>511</v>
      </c>
      <c r="C525" s="579" t="s">
        <v>1757</v>
      </c>
      <c r="D525" s="573" t="s">
        <v>1758</v>
      </c>
      <c r="E525" s="579" t="s">
        <v>85</v>
      </c>
      <c r="F525" s="575">
        <v>8000</v>
      </c>
      <c r="G525" s="575">
        <v>2020</v>
      </c>
      <c r="H525" s="579">
        <v>2023</v>
      </c>
      <c r="I525" s="579" t="s">
        <v>37</v>
      </c>
      <c r="J525" s="568" t="s">
        <v>38</v>
      </c>
      <c r="K525" s="579" t="s">
        <v>1567</v>
      </c>
      <c r="L525" s="645" t="s">
        <v>1973</v>
      </c>
      <c r="AB525" s="564"/>
    </row>
    <row r="526" ht="42" customHeight="1" spans="1:29">
      <c r="A526" s="568" t="s">
        <v>1079</v>
      </c>
      <c r="B526" s="568">
        <f t="shared" si="10"/>
        <v>512</v>
      </c>
      <c r="C526" s="568" t="s">
        <v>1080</v>
      </c>
      <c r="D526" s="569" t="s">
        <v>1081</v>
      </c>
      <c r="E526" s="570" t="s">
        <v>10</v>
      </c>
      <c r="F526" s="576">
        <v>120000</v>
      </c>
      <c r="G526" s="579" t="s">
        <v>21</v>
      </c>
      <c r="H526" s="579" t="s">
        <v>21</v>
      </c>
      <c r="I526" s="568" t="s">
        <v>277</v>
      </c>
      <c r="J526" s="570" t="s">
        <v>278</v>
      </c>
      <c r="K526" s="570"/>
      <c r="AB526" s="564" t="s">
        <v>1082</v>
      </c>
      <c r="AC526" s="564" t="s">
        <v>1083</v>
      </c>
    </row>
    <row r="527" ht="27" spans="1:11">
      <c r="A527" s="568"/>
      <c r="B527" s="568">
        <f t="shared" si="10"/>
        <v>513</v>
      </c>
      <c r="C527" s="568" t="s">
        <v>1084</v>
      </c>
      <c r="D527" s="569" t="s">
        <v>1085</v>
      </c>
      <c r="E527" s="570" t="s">
        <v>10</v>
      </c>
      <c r="F527" s="576">
        <v>67350</v>
      </c>
      <c r="G527" s="568">
        <v>2021</v>
      </c>
      <c r="H527" s="568">
        <v>2025</v>
      </c>
      <c r="I527" s="568" t="s">
        <v>553</v>
      </c>
      <c r="J527" s="570" t="s">
        <v>23</v>
      </c>
      <c r="K527" s="570"/>
    </row>
    <row r="528" ht="39" customHeight="1" spans="1:28">
      <c r="A528" s="568"/>
      <c r="B528" s="568">
        <f t="shared" si="10"/>
        <v>514</v>
      </c>
      <c r="C528" s="568" t="s">
        <v>1759</v>
      </c>
      <c r="D528" s="569" t="s">
        <v>1760</v>
      </c>
      <c r="E528" s="568" t="s">
        <v>10</v>
      </c>
      <c r="F528" s="575">
        <v>1000</v>
      </c>
      <c r="G528" s="653">
        <v>2021</v>
      </c>
      <c r="H528" s="568">
        <v>2021</v>
      </c>
      <c r="I528" s="592" t="s">
        <v>37</v>
      </c>
      <c r="J528" s="568" t="s">
        <v>38</v>
      </c>
      <c r="K528" s="568" t="s">
        <v>1567</v>
      </c>
      <c r="L528" s="587" t="s">
        <v>1974</v>
      </c>
      <c r="M528" s="568"/>
      <c r="AB528" s="564"/>
    </row>
    <row r="529" ht="54" customHeight="1" spans="1:28">
      <c r="A529" s="568"/>
      <c r="B529" s="568">
        <f t="shared" si="10"/>
        <v>515</v>
      </c>
      <c r="C529" s="568" t="s">
        <v>1761</v>
      </c>
      <c r="D529" s="569" t="s">
        <v>1762</v>
      </c>
      <c r="E529" s="570" t="s">
        <v>10</v>
      </c>
      <c r="F529" s="568">
        <v>58000</v>
      </c>
      <c r="G529" s="568">
        <v>2021</v>
      </c>
      <c r="H529" s="568" t="s">
        <v>21</v>
      </c>
      <c r="I529" s="568" t="s">
        <v>110</v>
      </c>
      <c r="J529" s="570" t="s">
        <v>110</v>
      </c>
      <c r="K529" s="568"/>
      <c r="L529" s="564"/>
      <c r="M529" s="564"/>
      <c r="AB529" s="564"/>
    </row>
    <row r="530" ht="40.5" spans="1:12">
      <c r="A530" s="568"/>
      <c r="B530" s="568">
        <f t="shared" si="10"/>
        <v>516</v>
      </c>
      <c r="C530" s="568" t="s">
        <v>1763</v>
      </c>
      <c r="D530" s="569" t="s">
        <v>1764</v>
      </c>
      <c r="E530" s="570" t="s">
        <v>85</v>
      </c>
      <c r="F530" s="575">
        <v>2000</v>
      </c>
      <c r="G530" s="575">
        <v>2015</v>
      </c>
      <c r="H530" s="568">
        <v>2022</v>
      </c>
      <c r="I530" s="619" t="s">
        <v>149</v>
      </c>
      <c r="J530" s="568" t="s">
        <v>34</v>
      </c>
      <c r="K530" s="619" t="s">
        <v>1561</v>
      </c>
      <c r="L530" s="647" t="s">
        <v>1975</v>
      </c>
    </row>
    <row r="531" ht="30.75" customHeight="1" spans="1:12">
      <c r="A531" s="568" t="s">
        <v>930</v>
      </c>
      <c r="B531" s="568">
        <f t="shared" si="10"/>
        <v>517</v>
      </c>
      <c r="C531" s="568" t="s">
        <v>1086</v>
      </c>
      <c r="D531" s="569" t="s">
        <v>1768</v>
      </c>
      <c r="E531" s="570" t="s">
        <v>85</v>
      </c>
      <c r="F531" s="576" t="s">
        <v>21</v>
      </c>
      <c r="G531" s="568">
        <v>2021</v>
      </c>
      <c r="H531" s="568">
        <v>2025</v>
      </c>
      <c r="I531" s="568" t="s">
        <v>520</v>
      </c>
      <c r="J531" s="570" t="s">
        <v>23</v>
      </c>
      <c r="K531" s="568" t="s">
        <v>520</v>
      </c>
      <c r="L531" s="564" t="s">
        <v>988</v>
      </c>
    </row>
    <row r="532" ht="67.5" spans="1:11">
      <c r="A532" s="568"/>
      <c r="B532" s="568">
        <f t="shared" si="10"/>
        <v>518</v>
      </c>
      <c r="C532" s="568" t="s">
        <v>1769</v>
      </c>
      <c r="D532" s="569" t="s">
        <v>1770</v>
      </c>
      <c r="E532" s="570" t="s">
        <v>10</v>
      </c>
      <c r="F532" s="568">
        <v>1721</v>
      </c>
      <c r="G532" s="568">
        <v>2021</v>
      </c>
      <c r="H532" s="568">
        <v>2021</v>
      </c>
      <c r="I532" s="568" t="s">
        <v>243</v>
      </c>
      <c r="J532" s="568" t="s">
        <v>54</v>
      </c>
      <c r="K532" s="570"/>
    </row>
    <row r="533" ht="40.5" spans="1:11">
      <c r="A533" s="568"/>
      <c r="B533" s="568">
        <f t="shared" si="10"/>
        <v>519</v>
      </c>
      <c r="C533" s="568" t="s">
        <v>1771</v>
      </c>
      <c r="D533" s="569" t="s">
        <v>1772</v>
      </c>
      <c r="E533" s="570" t="s">
        <v>85</v>
      </c>
      <c r="F533" s="570">
        <v>2000</v>
      </c>
      <c r="G533" s="570"/>
      <c r="H533" s="570"/>
      <c r="I533" s="570" t="s">
        <v>1616</v>
      </c>
      <c r="J533" s="570" t="s">
        <v>23</v>
      </c>
      <c r="K533" s="570"/>
    </row>
    <row r="534" ht="27" spans="1:11">
      <c r="A534" s="568"/>
      <c r="B534" s="568">
        <f t="shared" si="10"/>
        <v>520</v>
      </c>
      <c r="C534" s="568" t="s">
        <v>1773</v>
      </c>
      <c r="D534" s="569" t="s">
        <v>1774</v>
      </c>
      <c r="E534" s="570" t="s">
        <v>11</v>
      </c>
      <c r="F534" s="570">
        <v>5000</v>
      </c>
      <c r="G534" s="570"/>
      <c r="H534" s="570"/>
      <c r="I534" s="570" t="s">
        <v>1616</v>
      </c>
      <c r="J534" s="570" t="s">
        <v>23</v>
      </c>
      <c r="K534" s="570"/>
    </row>
    <row r="535" ht="40.5" spans="1:11">
      <c r="A535" s="568"/>
      <c r="B535" s="568">
        <f t="shared" si="10"/>
        <v>521</v>
      </c>
      <c r="C535" s="579" t="s">
        <v>1775</v>
      </c>
      <c r="D535" s="569" t="s">
        <v>1776</v>
      </c>
      <c r="E535" s="568" t="s">
        <v>10</v>
      </c>
      <c r="F535" s="575">
        <v>790</v>
      </c>
      <c r="G535" s="575">
        <v>2021</v>
      </c>
      <c r="H535" s="568">
        <v>2021</v>
      </c>
      <c r="I535" s="570" t="s">
        <v>247</v>
      </c>
      <c r="J535" s="570" t="s">
        <v>248</v>
      </c>
      <c r="K535" s="570"/>
    </row>
    <row r="536" ht="27" spans="1:11">
      <c r="A536" s="568"/>
      <c r="B536" s="568">
        <f t="shared" si="10"/>
        <v>522</v>
      </c>
      <c r="C536" s="568" t="s">
        <v>1777</v>
      </c>
      <c r="D536" s="569" t="s">
        <v>1778</v>
      </c>
      <c r="E536" s="568" t="s">
        <v>85</v>
      </c>
      <c r="F536" s="575">
        <v>1500</v>
      </c>
      <c r="G536" s="575">
        <v>2018</v>
      </c>
      <c r="H536" s="568">
        <v>2022</v>
      </c>
      <c r="I536" s="570" t="s">
        <v>272</v>
      </c>
      <c r="J536" s="570" t="s">
        <v>273</v>
      </c>
      <c r="K536" s="570"/>
    </row>
    <row r="537" spans="1:11">
      <c r="A537" s="568"/>
      <c r="B537" s="568">
        <f t="shared" si="10"/>
        <v>523</v>
      </c>
      <c r="C537" s="568" t="s">
        <v>1779</v>
      </c>
      <c r="D537" s="569" t="s">
        <v>1976</v>
      </c>
      <c r="E537" s="568" t="s">
        <v>10</v>
      </c>
      <c r="F537" s="575">
        <v>800</v>
      </c>
      <c r="G537" s="575">
        <v>2021</v>
      </c>
      <c r="H537" s="568">
        <v>2021</v>
      </c>
      <c r="I537" s="570" t="s">
        <v>277</v>
      </c>
      <c r="J537" s="570" t="s">
        <v>278</v>
      </c>
      <c r="K537" s="570"/>
    </row>
    <row r="538" ht="27" spans="1:12">
      <c r="A538" s="568"/>
      <c r="B538" s="568">
        <f t="shared" si="10"/>
        <v>524</v>
      </c>
      <c r="C538" s="579" t="s">
        <v>1781</v>
      </c>
      <c r="D538" s="569" t="s">
        <v>1782</v>
      </c>
      <c r="E538" s="568" t="s">
        <v>10</v>
      </c>
      <c r="F538" s="575">
        <v>500</v>
      </c>
      <c r="G538" s="575">
        <v>2021</v>
      </c>
      <c r="H538" s="568">
        <v>2021</v>
      </c>
      <c r="I538" s="568" t="s">
        <v>520</v>
      </c>
      <c r="J538" s="570" t="s">
        <v>23</v>
      </c>
      <c r="K538" s="568" t="s">
        <v>520</v>
      </c>
      <c r="L538" s="564" t="s">
        <v>988</v>
      </c>
    </row>
    <row r="539" ht="27" spans="1:12">
      <c r="A539" s="568" t="s">
        <v>1783</v>
      </c>
      <c r="B539" s="568">
        <f t="shared" si="10"/>
        <v>525</v>
      </c>
      <c r="C539" s="568" t="s">
        <v>1784</v>
      </c>
      <c r="D539" s="569" t="s">
        <v>1785</v>
      </c>
      <c r="E539" s="570" t="s">
        <v>10</v>
      </c>
      <c r="F539" s="568" t="s">
        <v>21</v>
      </c>
      <c r="G539" s="575">
        <v>2021</v>
      </c>
      <c r="H539" s="568" t="s">
        <v>21</v>
      </c>
      <c r="I539" s="568" t="s">
        <v>1082</v>
      </c>
      <c r="J539" s="570" t="s">
        <v>248</v>
      </c>
      <c r="K539" s="568"/>
      <c r="L539" s="564"/>
    </row>
    <row r="540" ht="54" spans="1:12">
      <c r="A540" s="568"/>
      <c r="B540" s="568">
        <f t="shared" si="10"/>
        <v>526</v>
      </c>
      <c r="C540" s="568" t="s">
        <v>1787</v>
      </c>
      <c r="D540" s="569" t="s">
        <v>1788</v>
      </c>
      <c r="E540" s="570" t="s">
        <v>10</v>
      </c>
      <c r="F540" s="568" t="s">
        <v>21</v>
      </c>
      <c r="G540" s="575">
        <v>2020</v>
      </c>
      <c r="H540" s="568" t="s">
        <v>21</v>
      </c>
      <c r="I540" s="568" t="s">
        <v>1082</v>
      </c>
      <c r="J540" s="570" t="s">
        <v>273</v>
      </c>
      <c r="K540" s="568"/>
      <c r="L540" s="564"/>
    </row>
    <row r="541" ht="27" spans="1:12">
      <c r="A541" s="568"/>
      <c r="B541" s="568">
        <f t="shared" si="10"/>
        <v>527</v>
      </c>
      <c r="C541" s="568" t="s">
        <v>1977</v>
      </c>
      <c r="D541" s="569" t="s">
        <v>1766</v>
      </c>
      <c r="E541" s="570" t="s">
        <v>10</v>
      </c>
      <c r="F541" s="568" t="s">
        <v>21</v>
      </c>
      <c r="G541" s="568">
        <v>2021</v>
      </c>
      <c r="H541" s="568" t="s">
        <v>21</v>
      </c>
      <c r="I541" s="568" t="s">
        <v>1082</v>
      </c>
      <c r="J541" s="570" t="s">
        <v>264</v>
      </c>
      <c r="K541" s="568"/>
      <c r="L541" s="564"/>
    </row>
    <row r="542" ht="54" spans="1:12">
      <c r="A542" s="568"/>
      <c r="B542" s="568">
        <f t="shared" si="10"/>
        <v>528</v>
      </c>
      <c r="C542" s="568" t="s">
        <v>1789</v>
      </c>
      <c r="D542" s="569" t="s">
        <v>1790</v>
      </c>
      <c r="E542" s="570" t="s">
        <v>10</v>
      </c>
      <c r="F542" s="568" t="s">
        <v>21</v>
      </c>
      <c r="G542" s="568" t="s">
        <v>21</v>
      </c>
      <c r="H542" s="568" t="s">
        <v>21</v>
      </c>
      <c r="I542" s="568" t="s">
        <v>1082</v>
      </c>
      <c r="J542" s="570" t="s">
        <v>38</v>
      </c>
      <c r="K542" s="568"/>
      <c r="L542" s="564"/>
    </row>
    <row r="543" spans="1:11">
      <c r="A543" s="566" t="s">
        <v>1791</v>
      </c>
      <c r="B543" s="566"/>
      <c r="C543" s="566"/>
      <c r="D543" s="566"/>
      <c r="E543" s="566"/>
      <c r="F543" s="566"/>
      <c r="G543" s="566"/>
      <c r="H543" s="566"/>
      <c r="I543" s="566"/>
      <c r="J543" s="566"/>
      <c r="K543" s="570"/>
    </row>
    <row r="544" ht="67.5" spans="1:12">
      <c r="A544" s="568" t="s">
        <v>1089</v>
      </c>
      <c r="B544" s="568">
        <f>B542+1</f>
        <v>529</v>
      </c>
      <c r="C544" s="572" t="s">
        <v>1090</v>
      </c>
      <c r="D544" s="606" t="s">
        <v>1091</v>
      </c>
      <c r="E544" s="568" t="s">
        <v>10</v>
      </c>
      <c r="F544" s="572">
        <v>600000</v>
      </c>
      <c r="G544" s="570" t="s">
        <v>21</v>
      </c>
      <c r="H544" s="571" t="s">
        <v>21</v>
      </c>
      <c r="I544" s="572" t="s">
        <v>1092</v>
      </c>
      <c r="J544" s="571" t="s">
        <v>21</v>
      </c>
      <c r="K544" s="570" t="s">
        <v>1092</v>
      </c>
      <c r="L544" s="560" t="s">
        <v>1093</v>
      </c>
    </row>
    <row r="545" ht="54" spans="1:12">
      <c r="A545" s="568"/>
      <c r="B545" s="568">
        <f t="shared" ref="B545:B567" si="11">B544+1</f>
        <v>530</v>
      </c>
      <c r="C545" s="568" t="s">
        <v>1094</v>
      </c>
      <c r="D545" s="606" t="s">
        <v>1095</v>
      </c>
      <c r="E545" s="568" t="s">
        <v>85</v>
      </c>
      <c r="F545" s="576">
        <v>113500</v>
      </c>
      <c r="G545" s="604">
        <v>2020.01</v>
      </c>
      <c r="H545" s="604">
        <v>2027.12</v>
      </c>
      <c r="I545" s="568" t="s">
        <v>520</v>
      </c>
      <c r="J545" s="570" t="s">
        <v>23</v>
      </c>
      <c r="K545" s="570" t="s">
        <v>1092</v>
      </c>
      <c r="L545" s="560" t="s">
        <v>1096</v>
      </c>
    </row>
    <row r="546" ht="40.5" spans="1:12">
      <c r="A546" s="568"/>
      <c r="B546" s="568">
        <f t="shared" si="11"/>
        <v>531</v>
      </c>
      <c r="C546" s="568" t="s">
        <v>1097</v>
      </c>
      <c r="D546" s="569" t="s">
        <v>1098</v>
      </c>
      <c r="E546" s="568" t="s">
        <v>10</v>
      </c>
      <c r="F546" s="568">
        <v>10000</v>
      </c>
      <c r="G546" s="568" t="s">
        <v>21</v>
      </c>
      <c r="H546" s="568" t="s">
        <v>21</v>
      </c>
      <c r="I546" s="568" t="s">
        <v>1092</v>
      </c>
      <c r="J546" s="568" t="s">
        <v>54</v>
      </c>
      <c r="K546" s="568" t="s">
        <v>1092</v>
      </c>
      <c r="L546" s="564" t="s">
        <v>386</v>
      </c>
    </row>
    <row r="547" spans="1:31">
      <c r="A547" s="566" t="str">
        <f>项目库统计汇总表0!A16</f>
        <v>3、排水防涝（合计项目21项，总投资35.77亿元；其中新建项目12项，总投资21.71亿元；续建项目9项，总投资14.05亿元。）</v>
      </c>
      <c r="B547" s="566"/>
      <c r="C547" s="566"/>
      <c r="D547" s="566"/>
      <c r="E547" s="566"/>
      <c r="F547" s="566"/>
      <c r="G547" s="566"/>
      <c r="H547" s="566"/>
      <c r="I547" s="566"/>
      <c r="J547" s="566"/>
      <c r="K547" s="570"/>
      <c r="AB547" s="659"/>
      <c r="AC547" s="598"/>
      <c r="AE547" s="598"/>
    </row>
    <row r="548" ht="24" customHeight="1" spans="1:31">
      <c r="A548" s="568" t="s">
        <v>1100</v>
      </c>
      <c r="B548" s="568">
        <f>B546+1</f>
        <v>532</v>
      </c>
      <c r="C548" s="568" t="s">
        <v>1103</v>
      </c>
      <c r="D548" s="569" t="s">
        <v>1104</v>
      </c>
      <c r="E548" s="570" t="s">
        <v>10</v>
      </c>
      <c r="F548" s="576">
        <v>42000</v>
      </c>
      <c r="G548" s="568">
        <v>2022</v>
      </c>
      <c r="H548" s="604" t="s">
        <v>1105</v>
      </c>
      <c r="I548" s="588" t="s">
        <v>133</v>
      </c>
      <c r="J548" s="570" t="s">
        <v>59</v>
      </c>
      <c r="K548" s="570"/>
      <c r="AB548" s="659"/>
      <c r="AC548" s="598"/>
      <c r="AE548" s="598"/>
    </row>
    <row r="549" ht="27" spans="1:31">
      <c r="A549" s="568"/>
      <c r="B549" s="568">
        <f t="shared" ref="B549:B567" si="12">B548+1</f>
        <v>533</v>
      </c>
      <c r="C549" s="568" t="s">
        <v>1106</v>
      </c>
      <c r="D549" s="569" t="s">
        <v>1107</v>
      </c>
      <c r="E549" s="570" t="s">
        <v>10</v>
      </c>
      <c r="F549" s="576">
        <v>9484</v>
      </c>
      <c r="G549" s="568">
        <v>2022.6</v>
      </c>
      <c r="H549" s="604" t="s">
        <v>1108</v>
      </c>
      <c r="I549" s="568" t="s">
        <v>1109</v>
      </c>
      <c r="J549" s="570" t="s">
        <v>23</v>
      </c>
      <c r="K549" s="570"/>
      <c r="AE549" s="598"/>
    </row>
    <row r="550" ht="40.5" spans="1:31">
      <c r="A550" s="568"/>
      <c r="B550" s="568">
        <f t="shared" si="12"/>
        <v>534</v>
      </c>
      <c r="C550" s="568" t="s">
        <v>1111</v>
      </c>
      <c r="D550" s="569" t="s">
        <v>1112</v>
      </c>
      <c r="E550" s="570" t="s">
        <v>85</v>
      </c>
      <c r="F550" s="654">
        <v>7510</v>
      </c>
      <c r="G550" s="605">
        <v>2020.1</v>
      </c>
      <c r="H550" s="605">
        <v>2022.12</v>
      </c>
      <c r="I550" s="588" t="s">
        <v>46</v>
      </c>
      <c r="J550" s="570" t="s">
        <v>47</v>
      </c>
      <c r="K550" s="570"/>
      <c r="AE550" s="598"/>
    </row>
    <row r="551" ht="54" spans="1:31">
      <c r="A551" s="568"/>
      <c r="B551" s="568">
        <f t="shared" si="12"/>
        <v>535</v>
      </c>
      <c r="C551" s="568" t="s">
        <v>1114</v>
      </c>
      <c r="D551" s="569" t="s">
        <v>1115</v>
      </c>
      <c r="E551" s="570" t="s">
        <v>10</v>
      </c>
      <c r="F551" s="577">
        <v>13000</v>
      </c>
      <c r="G551" s="568">
        <v>2021.4</v>
      </c>
      <c r="H551" s="568">
        <v>2022.4</v>
      </c>
      <c r="I551" s="588" t="s">
        <v>952</v>
      </c>
      <c r="J551" s="570" t="s">
        <v>59</v>
      </c>
      <c r="K551" s="570"/>
      <c r="AE551" s="598"/>
    </row>
    <row r="552" s="558" customFormat="1" ht="54" spans="1:31">
      <c r="A552" s="568"/>
      <c r="B552" s="568">
        <f t="shared" si="12"/>
        <v>536</v>
      </c>
      <c r="C552" s="568" t="s">
        <v>1116</v>
      </c>
      <c r="D552" s="569" t="s">
        <v>1117</v>
      </c>
      <c r="E552" s="570" t="s">
        <v>85</v>
      </c>
      <c r="F552" s="577">
        <v>4842</v>
      </c>
      <c r="G552" s="596" t="s">
        <v>350</v>
      </c>
      <c r="H552" s="579">
        <v>2022.3</v>
      </c>
      <c r="I552" s="588" t="s">
        <v>46</v>
      </c>
      <c r="J552" s="570" t="s">
        <v>47</v>
      </c>
      <c r="K552" s="658"/>
      <c r="AB552" s="563"/>
      <c r="AC552" s="598"/>
      <c r="AE552" s="598"/>
    </row>
    <row r="553" ht="27" spans="1:31">
      <c r="A553" s="568"/>
      <c r="B553" s="568">
        <f t="shared" si="12"/>
        <v>537</v>
      </c>
      <c r="C553" s="568" t="s">
        <v>1118</v>
      </c>
      <c r="D553" s="569" t="s">
        <v>1119</v>
      </c>
      <c r="E553" s="570" t="s">
        <v>85</v>
      </c>
      <c r="F553" s="568">
        <v>17000</v>
      </c>
      <c r="G553" s="568">
        <v>2020.12</v>
      </c>
      <c r="H553" s="568" t="s">
        <v>268</v>
      </c>
      <c r="I553" s="568" t="s">
        <v>207</v>
      </c>
      <c r="J553" s="570" t="s">
        <v>110</v>
      </c>
      <c r="K553" s="570"/>
      <c r="AB553" s="659"/>
      <c r="AC553" s="598"/>
      <c r="AE553" s="598"/>
    </row>
    <row r="554" s="558" customFormat="1" ht="27" spans="1:31">
      <c r="A554" s="568"/>
      <c r="B554" s="568">
        <f t="shared" si="12"/>
        <v>538</v>
      </c>
      <c r="C554" s="568" t="s">
        <v>1120</v>
      </c>
      <c r="D554" s="569" t="s">
        <v>1121</v>
      </c>
      <c r="E554" s="570" t="s">
        <v>10</v>
      </c>
      <c r="F554" s="568">
        <v>6000</v>
      </c>
      <c r="G554" s="568"/>
      <c r="H554" s="568"/>
      <c r="I554" s="568" t="s">
        <v>207</v>
      </c>
      <c r="J554" s="570" t="s">
        <v>110</v>
      </c>
      <c r="K554" s="570" t="s">
        <v>110</v>
      </c>
      <c r="L554" s="647" t="s">
        <v>110</v>
      </c>
      <c r="M554" s="570" t="s">
        <v>110</v>
      </c>
      <c r="N554" s="570" t="s">
        <v>110</v>
      </c>
      <c r="O554" s="570" t="s">
        <v>110</v>
      </c>
      <c r="P554" s="570" t="s">
        <v>110</v>
      </c>
      <c r="Q554" s="570" t="s">
        <v>110</v>
      </c>
      <c r="R554" s="570" t="s">
        <v>110</v>
      </c>
      <c r="S554" s="570" t="s">
        <v>110</v>
      </c>
      <c r="T554" s="570" t="s">
        <v>110</v>
      </c>
      <c r="U554" s="570" t="s">
        <v>110</v>
      </c>
      <c r="V554" s="570" t="s">
        <v>110</v>
      </c>
      <c r="W554" s="570" t="s">
        <v>110</v>
      </c>
      <c r="X554" s="570" t="s">
        <v>110</v>
      </c>
      <c r="Y554" s="570" t="s">
        <v>110</v>
      </c>
      <c r="Z554" s="570" t="s">
        <v>110</v>
      </c>
      <c r="AA554" s="648" t="s">
        <v>110</v>
      </c>
      <c r="AB554" s="590"/>
      <c r="AC554" s="598"/>
      <c r="AE554" s="598"/>
    </row>
    <row r="555" ht="27" spans="1:31">
      <c r="A555" s="568"/>
      <c r="B555" s="568">
        <f t="shared" si="12"/>
        <v>539</v>
      </c>
      <c r="C555" s="568" t="s">
        <v>1123</v>
      </c>
      <c r="D555" s="569" t="s">
        <v>1124</v>
      </c>
      <c r="E555" s="570" t="s">
        <v>10</v>
      </c>
      <c r="F555" s="568">
        <v>500</v>
      </c>
      <c r="G555" s="568">
        <v>2021.2</v>
      </c>
      <c r="H555" s="568">
        <v>2022.12</v>
      </c>
      <c r="I555" s="568" t="s">
        <v>207</v>
      </c>
      <c r="J555" s="570" t="s">
        <v>110</v>
      </c>
      <c r="K555" s="570"/>
      <c r="AB555" s="659"/>
      <c r="AC555" s="598"/>
      <c r="AE555" s="598"/>
    </row>
    <row r="556" ht="40.5" spans="1:31">
      <c r="A556" s="568"/>
      <c r="B556" s="568">
        <f t="shared" si="12"/>
        <v>540</v>
      </c>
      <c r="C556" s="612" t="s">
        <v>1125</v>
      </c>
      <c r="D556" s="655" t="s">
        <v>1126</v>
      </c>
      <c r="E556" s="570" t="s">
        <v>85</v>
      </c>
      <c r="F556" s="577">
        <v>54365.88</v>
      </c>
      <c r="G556" s="612">
        <v>2020.6</v>
      </c>
      <c r="H556" s="656" t="s">
        <v>1127</v>
      </c>
      <c r="I556" s="568" t="s">
        <v>149</v>
      </c>
      <c r="J556" s="570" t="s">
        <v>34</v>
      </c>
      <c r="K556" s="570"/>
      <c r="AB556" s="659"/>
      <c r="AC556" s="598"/>
      <c r="AE556" s="598"/>
    </row>
    <row r="557" s="558" customFormat="1" ht="27" spans="1:31">
      <c r="A557" s="568"/>
      <c r="B557" s="568">
        <f t="shared" si="12"/>
        <v>541</v>
      </c>
      <c r="C557" s="612" t="s">
        <v>1128</v>
      </c>
      <c r="D557" s="655" t="s">
        <v>1795</v>
      </c>
      <c r="E557" s="570" t="s">
        <v>10</v>
      </c>
      <c r="F557" s="577">
        <v>200000</v>
      </c>
      <c r="G557" s="612">
        <v>2021</v>
      </c>
      <c r="H557" s="656" t="s">
        <v>99</v>
      </c>
      <c r="I557" s="568" t="s">
        <v>1129</v>
      </c>
      <c r="J557" s="570" t="s">
        <v>23</v>
      </c>
      <c r="K557" s="658"/>
      <c r="AB557" s="659"/>
      <c r="AC557" s="598"/>
      <c r="AE557" s="598"/>
    </row>
    <row r="558" spans="1:11">
      <c r="A558" s="568"/>
      <c r="B558" s="568">
        <f t="shared" si="12"/>
        <v>542</v>
      </c>
      <c r="C558" s="604" t="s">
        <v>1797</v>
      </c>
      <c r="D558" s="639" t="s">
        <v>1151</v>
      </c>
      <c r="E558" s="568" t="s">
        <v>10</v>
      </c>
      <c r="F558" s="576">
        <v>25000</v>
      </c>
      <c r="G558" s="579" t="s">
        <v>1152</v>
      </c>
      <c r="H558" s="579" t="s">
        <v>212</v>
      </c>
      <c r="I558" s="568" t="s">
        <v>247</v>
      </c>
      <c r="J558" s="570" t="s">
        <v>248</v>
      </c>
      <c r="K558" s="570"/>
    </row>
    <row r="559" s="558" customFormat="1" ht="40.5" spans="1:31">
      <c r="A559" s="568"/>
      <c r="B559" s="568">
        <f t="shared" si="12"/>
        <v>543</v>
      </c>
      <c r="C559" s="612" t="s">
        <v>1798</v>
      </c>
      <c r="D559" s="655" t="s">
        <v>1799</v>
      </c>
      <c r="E559" s="568" t="s">
        <v>10</v>
      </c>
      <c r="F559" s="575">
        <v>1592</v>
      </c>
      <c r="G559" s="575">
        <v>2021</v>
      </c>
      <c r="H559" s="568">
        <v>2021</v>
      </c>
      <c r="I559" s="568" t="s">
        <v>595</v>
      </c>
      <c r="J559" s="568" t="s">
        <v>47</v>
      </c>
      <c r="K559" s="568" t="s">
        <v>1978</v>
      </c>
      <c r="L559" s="587" t="s">
        <v>1979</v>
      </c>
      <c r="M559" s="568"/>
      <c r="AB559" s="659"/>
      <c r="AC559" s="598"/>
      <c r="AE559" s="598"/>
    </row>
    <row r="560" s="558" customFormat="1" ht="40.5" spans="1:31">
      <c r="A560" s="568"/>
      <c r="B560" s="568">
        <f t="shared" si="12"/>
        <v>544</v>
      </c>
      <c r="C560" s="612" t="s">
        <v>1800</v>
      </c>
      <c r="D560" s="655" t="s">
        <v>1801</v>
      </c>
      <c r="E560" s="568" t="s">
        <v>85</v>
      </c>
      <c r="F560" s="575">
        <v>500</v>
      </c>
      <c r="G560" s="575">
        <v>2020</v>
      </c>
      <c r="H560" s="568">
        <v>2021</v>
      </c>
      <c r="I560" s="568" t="s">
        <v>595</v>
      </c>
      <c r="J560" s="568" t="s">
        <v>47</v>
      </c>
      <c r="K560" s="568" t="s">
        <v>1978</v>
      </c>
      <c r="L560" s="587" t="s">
        <v>1980</v>
      </c>
      <c r="M560" s="568"/>
      <c r="AB560" s="659"/>
      <c r="AC560" s="598"/>
      <c r="AE560" s="598"/>
    </row>
    <row r="561" s="558" customFormat="1" ht="40.5" spans="1:31">
      <c r="A561" s="568"/>
      <c r="B561" s="568">
        <f t="shared" si="12"/>
        <v>545</v>
      </c>
      <c r="C561" s="612" t="s">
        <v>1130</v>
      </c>
      <c r="D561" s="655" t="s">
        <v>1802</v>
      </c>
      <c r="E561" s="570" t="s">
        <v>10</v>
      </c>
      <c r="F561" s="570">
        <v>15700</v>
      </c>
      <c r="G561" s="570">
        <v>2021</v>
      </c>
      <c r="H561" s="570">
        <v>2023</v>
      </c>
      <c r="I561" s="568" t="s">
        <v>311</v>
      </c>
      <c r="J561" s="570" t="s">
        <v>59</v>
      </c>
      <c r="K561" s="658"/>
      <c r="AB561" s="563"/>
      <c r="AC561" s="564"/>
      <c r="AE561" s="598"/>
    </row>
    <row r="562" s="558" customFormat="1" ht="54" spans="1:31">
      <c r="A562" s="568" t="s">
        <v>1803</v>
      </c>
      <c r="B562" s="568">
        <f t="shared" si="12"/>
        <v>546</v>
      </c>
      <c r="C562" s="612" t="s">
        <v>1804</v>
      </c>
      <c r="D562" s="655" t="s">
        <v>1805</v>
      </c>
      <c r="E562" s="570" t="s">
        <v>85</v>
      </c>
      <c r="F562" s="570">
        <v>3200</v>
      </c>
      <c r="G562" s="570">
        <v>2020</v>
      </c>
      <c r="H562" s="570">
        <v>2021</v>
      </c>
      <c r="I562" s="568" t="s">
        <v>46</v>
      </c>
      <c r="J562" s="568" t="s">
        <v>47</v>
      </c>
      <c r="K562" s="568" t="s">
        <v>46</v>
      </c>
      <c r="L562" s="587" t="s">
        <v>1981</v>
      </c>
      <c r="M562" s="568"/>
      <c r="AB562" s="563"/>
      <c r="AC562" s="564"/>
      <c r="AE562" s="598"/>
    </row>
    <row r="563" s="558" customFormat="1" ht="40.5" spans="1:31">
      <c r="A563" s="568"/>
      <c r="B563" s="568">
        <f t="shared" si="12"/>
        <v>547</v>
      </c>
      <c r="C563" s="612" t="s">
        <v>1806</v>
      </c>
      <c r="D563" s="655" t="s">
        <v>1807</v>
      </c>
      <c r="E563" s="570" t="s">
        <v>10</v>
      </c>
      <c r="F563" s="570">
        <v>1100</v>
      </c>
      <c r="G563" s="570">
        <v>2021</v>
      </c>
      <c r="H563" s="570">
        <v>2021</v>
      </c>
      <c r="I563" s="570" t="s">
        <v>595</v>
      </c>
      <c r="J563" s="570" t="s">
        <v>47</v>
      </c>
      <c r="K563" s="568" t="s">
        <v>1978</v>
      </c>
      <c r="L563" s="587" t="s">
        <v>1980</v>
      </c>
      <c r="M563" s="568"/>
      <c r="AB563" s="563"/>
      <c r="AC563" s="564"/>
      <c r="AE563" s="598"/>
    </row>
    <row r="564" s="558" customFormat="1" ht="27" spans="1:31">
      <c r="A564" s="568"/>
      <c r="B564" s="568">
        <f t="shared" si="12"/>
        <v>548</v>
      </c>
      <c r="C564" s="612" t="s">
        <v>1808</v>
      </c>
      <c r="D564" s="655" t="s">
        <v>1809</v>
      </c>
      <c r="E564" s="570" t="s">
        <v>10</v>
      </c>
      <c r="F564" s="570">
        <v>2000</v>
      </c>
      <c r="G564" s="570">
        <v>2021</v>
      </c>
      <c r="H564" s="570">
        <v>2021</v>
      </c>
      <c r="I564" s="570" t="s">
        <v>219</v>
      </c>
      <c r="J564" s="570" t="s">
        <v>110</v>
      </c>
      <c r="K564" s="568" t="s">
        <v>1949</v>
      </c>
      <c r="L564" s="587" t="s">
        <v>1951</v>
      </c>
      <c r="M564" s="568"/>
      <c r="AB564" s="563"/>
      <c r="AC564" s="564"/>
      <c r="AE564" s="598"/>
    </row>
    <row r="565" s="558" customFormat="1" ht="27" spans="1:31">
      <c r="A565" s="568"/>
      <c r="B565" s="568">
        <f t="shared" si="12"/>
        <v>549</v>
      </c>
      <c r="C565" s="568" t="s">
        <v>1810</v>
      </c>
      <c r="D565" s="569" t="s">
        <v>1811</v>
      </c>
      <c r="E565" s="568" t="s">
        <v>85</v>
      </c>
      <c r="F565" s="620">
        <v>16600</v>
      </c>
      <c r="G565" s="570">
        <v>2020</v>
      </c>
      <c r="H565" s="570">
        <v>2022</v>
      </c>
      <c r="I565" s="570" t="s">
        <v>149</v>
      </c>
      <c r="J565" s="570" t="s">
        <v>34</v>
      </c>
      <c r="K565" s="568"/>
      <c r="L565" s="564"/>
      <c r="M565" s="564"/>
      <c r="AB565" s="563"/>
      <c r="AC565" s="564"/>
      <c r="AE565" s="598"/>
    </row>
    <row r="566" s="558" customFormat="1" ht="27" spans="1:31">
      <c r="A566" s="568"/>
      <c r="B566" s="568">
        <f t="shared" si="12"/>
        <v>550</v>
      </c>
      <c r="C566" s="568" t="s">
        <v>1813</v>
      </c>
      <c r="D566" s="569" t="s">
        <v>1814</v>
      </c>
      <c r="E566" s="568" t="s">
        <v>85</v>
      </c>
      <c r="F566" s="620">
        <v>10015</v>
      </c>
      <c r="G566" s="570">
        <v>2020</v>
      </c>
      <c r="H566" s="570">
        <v>2022</v>
      </c>
      <c r="I566" s="570" t="s">
        <v>149</v>
      </c>
      <c r="J566" s="570" t="s">
        <v>34</v>
      </c>
      <c r="K566" s="568"/>
      <c r="L566" s="564"/>
      <c r="M566" s="564"/>
      <c r="AB566" s="563"/>
      <c r="AC566" s="564"/>
      <c r="AE566" s="598"/>
    </row>
    <row r="567" s="558" customFormat="1" ht="40.5" spans="1:31">
      <c r="A567" s="568"/>
      <c r="B567" s="568">
        <f t="shared" si="12"/>
        <v>551</v>
      </c>
      <c r="C567" s="568" t="s">
        <v>1815</v>
      </c>
      <c r="D567" s="569" t="s">
        <v>1816</v>
      </c>
      <c r="E567" s="568" t="s">
        <v>85</v>
      </c>
      <c r="F567" s="575">
        <v>46530</v>
      </c>
      <c r="G567" s="575">
        <v>2020</v>
      </c>
      <c r="H567" s="568">
        <v>2021</v>
      </c>
      <c r="I567" s="568" t="s">
        <v>262</v>
      </c>
      <c r="J567" s="568" t="s">
        <v>264</v>
      </c>
      <c r="K567" s="568" t="s">
        <v>1564</v>
      </c>
      <c r="L567" s="587" t="s">
        <v>1982</v>
      </c>
      <c r="M567" s="564"/>
      <c r="AB567" s="563"/>
      <c r="AC567" s="564"/>
      <c r="AE567" s="598"/>
    </row>
    <row r="568" s="558" customFormat="1" spans="1:31">
      <c r="A568" s="568"/>
      <c r="B568" s="568">
        <v>552</v>
      </c>
      <c r="C568" s="570" t="s">
        <v>1130</v>
      </c>
      <c r="D568" s="657" t="s">
        <v>1817</v>
      </c>
      <c r="E568" s="658" t="s">
        <v>10</v>
      </c>
      <c r="F568" s="570" t="s">
        <v>21</v>
      </c>
      <c r="G568" s="570" t="s">
        <v>21</v>
      </c>
      <c r="H568" s="570" t="s">
        <v>21</v>
      </c>
      <c r="I568" s="658" t="s">
        <v>21</v>
      </c>
      <c r="J568" s="570" t="s">
        <v>59</v>
      </c>
      <c r="K568" s="658"/>
      <c r="AB568" s="563"/>
      <c r="AC568" s="564"/>
      <c r="AE568" s="598"/>
    </row>
    <row r="569" ht="27" spans="1:31">
      <c r="A569" s="568" t="s">
        <v>1818</v>
      </c>
      <c r="B569" s="568">
        <f>B568+1</f>
        <v>553</v>
      </c>
      <c r="C569" s="568" t="s">
        <v>1134</v>
      </c>
      <c r="D569" s="569" t="s">
        <v>1135</v>
      </c>
      <c r="E569" s="570" t="s">
        <v>10</v>
      </c>
      <c r="F569" s="568">
        <v>800</v>
      </c>
      <c r="G569" s="568">
        <v>2021.2</v>
      </c>
      <c r="H569" s="568">
        <v>2021.12</v>
      </c>
      <c r="I569" s="568" t="s">
        <v>207</v>
      </c>
      <c r="J569" s="570" t="s">
        <v>110</v>
      </c>
      <c r="K569" s="570"/>
      <c r="AB569" s="659"/>
      <c r="AC569" s="598"/>
      <c r="AE569" s="598"/>
    </row>
    <row r="570" spans="1:11">
      <c r="A570" s="566" t="str">
        <f>项目库统计汇总表0!A18</f>
        <v>五、新城建（合计项目12项，总投资22.48亿元；其中新建项目6项，总投资20.64亿元；续建项目2项，总投资0.81亿元；谋划项目4项，总投资1.03亿元。）</v>
      </c>
      <c r="B570" s="566"/>
      <c r="C570" s="566"/>
      <c r="D570" s="566"/>
      <c r="E570" s="566"/>
      <c r="F570" s="566"/>
      <c r="G570" s="566"/>
      <c r="H570" s="566"/>
      <c r="I570" s="566"/>
      <c r="J570" s="566"/>
      <c r="K570" s="570"/>
    </row>
    <row r="571" ht="34.5" customHeight="1" spans="1:11">
      <c r="A571" s="568" t="s">
        <v>1819</v>
      </c>
      <c r="B571" s="568">
        <v>554</v>
      </c>
      <c r="C571" s="568" t="s">
        <v>1138</v>
      </c>
      <c r="D571" s="569" t="s">
        <v>1139</v>
      </c>
      <c r="E571" s="568" t="s">
        <v>10</v>
      </c>
      <c r="F571" s="576">
        <v>100000</v>
      </c>
      <c r="G571" s="568">
        <v>2021</v>
      </c>
      <c r="H571" s="568">
        <v>2025</v>
      </c>
      <c r="I571" s="568" t="s">
        <v>1140</v>
      </c>
      <c r="J571" s="570" t="s">
        <v>47</v>
      </c>
      <c r="K571" s="570"/>
    </row>
    <row r="572" ht="54" spans="1:28">
      <c r="A572" s="568"/>
      <c r="B572" s="568">
        <v>555</v>
      </c>
      <c r="C572" s="568" t="s">
        <v>1820</v>
      </c>
      <c r="D572" s="568" t="s">
        <v>1821</v>
      </c>
      <c r="E572" s="568" t="s">
        <v>11</v>
      </c>
      <c r="F572" s="575">
        <v>3000</v>
      </c>
      <c r="G572" s="568" t="s">
        <v>21</v>
      </c>
      <c r="H572" s="568" t="s">
        <v>21</v>
      </c>
      <c r="I572" s="568" t="s">
        <v>520</v>
      </c>
      <c r="J572" s="570" t="s">
        <v>23</v>
      </c>
      <c r="K572" s="570"/>
      <c r="AB572" s="564"/>
    </row>
    <row r="573" ht="40.5" spans="1:28">
      <c r="A573" s="568"/>
      <c r="B573" s="568">
        <v>556</v>
      </c>
      <c r="C573" s="568" t="s">
        <v>1822</v>
      </c>
      <c r="D573" s="568" t="s">
        <v>1823</v>
      </c>
      <c r="E573" s="568" t="s">
        <v>11</v>
      </c>
      <c r="F573" s="575">
        <v>2000</v>
      </c>
      <c r="G573" s="568" t="s">
        <v>21</v>
      </c>
      <c r="H573" s="568" t="s">
        <v>21</v>
      </c>
      <c r="I573" s="568" t="s">
        <v>520</v>
      </c>
      <c r="J573" s="570" t="s">
        <v>23</v>
      </c>
      <c r="K573" s="570"/>
      <c r="AB573" s="564"/>
    </row>
    <row r="574" ht="54" spans="1:11">
      <c r="A574" s="568"/>
      <c r="B574" s="568">
        <v>557</v>
      </c>
      <c r="C574" s="604" t="s">
        <v>1824</v>
      </c>
      <c r="D574" s="639" t="s">
        <v>1983</v>
      </c>
      <c r="E574" s="568" t="s">
        <v>10</v>
      </c>
      <c r="F574" s="568">
        <v>92500</v>
      </c>
      <c r="G574" s="568">
        <v>2021</v>
      </c>
      <c r="H574" s="568">
        <v>2022</v>
      </c>
      <c r="I574" s="568" t="s">
        <v>1826</v>
      </c>
      <c r="J574" s="568" t="s">
        <v>47</v>
      </c>
      <c r="K574" s="570"/>
    </row>
    <row r="575" ht="54" spans="1:11">
      <c r="A575" s="568"/>
      <c r="B575" s="568">
        <v>558</v>
      </c>
      <c r="C575" s="604" t="s">
        <v>1141</v>
      </c>
      <c r="D575" s="639" t="s">
        <v>1142</v>
      </c>
      <c r="E575" s="568" t="s">
        <v>10</v>
      </c>
      <c r="F575" s="576">
        <v>900</v>
      </c>
      <c r="G575" s="568">
        <v>2020</v>
      </c>
      <c r="H575" s="579">
        <v>2022</v>
      </c>
      <c r="I575" s="588" t="s">
        <v>1143</v>
      </c>
      <c r="J575" s="570" t="s">
        <v>47</v>
      </c>
      <c r="K575" s="570"/>
    </row>
    <row r="576" ht="54" spans="1:14">
      <c r="A576" s="568"/>
      <c r="B576" s="568">
        <v>559</v>
      </c>
      <c r="C576" s="604" t="s">
        <v>1827</v>
      </c>
      <c r="D576" s="573" t="s">
        <v>1828</v>
      </c>
      <c r="E576" s="604" t="s">
        <v>85</v>
      </c>
      <c r="F576" s="575">
        <v>1620</v>
      </c>
      <c r="G576" s="575">
        <v>2020</v>
      </c>
      <c r="H576" s="579">
        <v>2021</v>
      </c>
      <c r="I576" s="579" t="s">
        <v>520</v>
      </c>
      <c r="J576" s="568" t="s">
        <v>47</v>
      </c>
      <c r="K576" s="604" t="s">
        <v>464</v>
      </c>
      <c r="L576" s="644" t="s">
        <v>1952</v>
      </c>
      <c r="M576" s="568"/>
      <c r="N576" s="564"/>
    </row>
    <row r="577" ht="27" spans="1:11">
      <c r="A577" s="568"/>
      <c r="B577" s="568">
        <v>560</v>
      </c>
      <c r="C577" s="660" t="s">
        <v>1148</v>
      </c>
      <c r="D577" s="569" t="s">
        <v>1829</v>
      </c>
      <c r="E577" s="568" t="s">
        <v>11</v>
      </c>
      <c r="F577" s="570">
        <v>1000</v>
      </c>
      <c r="G577" s="568" t="s">
        <v>21</v>
      </c>
      <c r="H577" s="568" t="s">
        <v>21</v>
      </c>
      <c r="I577" s="568" t="s">
        <v>21</v>
      </c>
      <c r="J577" s="568" t="s">
        <v>47</v>
      </c>
      <c r="K577" s="570"/>
    </row>
    <row r="578" ht="30.75" customHeight="1" spans="1:11">
      <c r="A578" s="568"/>
      <c r="B578" s="568">
        <v>561</v>
      </c>
      <c r="C578" s="568" t="s">
        <v>1830</v>
      </c>
      <c r="D578" s="569" t="s">
        <v>1154</v>
      </c>
      <c r="E578" s="568" t="s">
        <v>10</v>
      </c>
      <c r="F578" s="604">
        <v>3000</v>
      </c>
      <c r="G578" s="568">
        <v>2021</v>
      </c>
      <c r="H578" s="568">
        <v>2025</v>
      </c>
      <c r="I578" s="568" t="s">
        <v>569</v>
      </c>
      <c r="J578" s="570" t="s">
        <v>273</v>
      </c>
      <c r="K578" s="570"/>
    </row>
    <row r="579" ht="27" spans="1:28">
      <c r="A579" s="568"/>
      <c r="B579" s="568">
        <v>562</v>
      </c>
      <c r="C579" s="568" t="s">
        <v>1155</v>
      </c>
      <c r="D579" s="616" t="s">
        <v>1156</v>
      </c>
      <c r="E579" s="568" t="s">
        <v>11</v>
      </c>
      <c r="F579" s="570" t="s">
        <v>21</v>
      </c>
      <c r="G579" s="570" t="s">
        <v>21</v>
      </c>
      <c r="H579" s="570" t="s">
        <v>21</v>
      </c>
      <c r="I579" s="570" t="s">
        <v>520</v>
      </c>
      <c r="J579" s="570" t="s">
        <v>23</v>
      </c>
      <c r="K579" s="570" t="s">
        <v>273</v>
      </c>
      <c r="L579" s="647" t="s">
        <v>273</v>
      </c>
      <c r="M579" s="570" t="s">
        <v>273</v>
      </c>
      <c r="N579" s="570" t="s">
        <v>273</v>
      </c>
      <c r="O579" s="570" t="s">
        <v>273</v>
      </c>
      <c r="P579" s="570" t="s">
        <v>273</v>
      </c>
      <c r="Q579" s="570" t="s">
        <v>273</v>
      </c>
      <c r="R579" s="570" t="s">
        <v>273</v>
      </c>
      <c r="S579" s="570" t="s">
        <v>273</v>
      </c>
      <c r="T579" s="570" t="s">
        <v>273</v>
      </c>
      <c r="U579" s="570" t="s">
        <v>273</v>
      </c>
      <c r="V579" s="570" t="s">
        <v>273</v>
      </c>
      <c r="W579" s="570" t="s">
        <v>273</v>
      </c>
      <c r="X579" s="570" t="s">
        <v>273</v>
      </c>
      <c r="Y579" s="570" t="s">
        <v>273</v>
      </c>
      <c r="Z579" s="570" t="s">
        <v>273</v>
      </c>
      <c r="AA579" s="648" t="s">
        <v>273</v>
      </c>
      <c r="AB579" s="590"/>
    </row>
    <row r="580" ht="67.5" spans="1:28">
      <c r="A580" s="568"/>
      <c r="B580" s="568">
        <v>563</v>
      </c>
      <c r="C580" s="568" t="s">
        <v>1832</v>
      </c>
      <c r="D580" s="569" t="s">
        <v>1833</v>
      </c>
      <c r="E580" s="568" t="s">
        <v>85</v>
      </c>
      <c r="F580" s="570">
        <v>500</v>
      </c>
      <c r="G580" s="568">
        <v>2019</v>
      </c>
      <c r="H580" s="570">
        <v>2021</v>
      </c>
      <c r="I580" s="568" t="s">
        <v>520</v>
      </c>
      <c r="J580" s="570" t="s">
        <v>23</v>
      </c>
      <c r="K580" s="570"/>
      <c r="AB580" s="590"/>
    </row>
    <row r="581" ht="27" spans="1:28">
      <c r="A581" s="568"/>
      <c r="B581" s="568">
        <v>564</v>
      </c>
      <c r="C581" s="568" t="s">
        <v>1834</v>
      </c>
      <c r="D581" s="569" t="s">
        <v>1835</v>
      </c>
      <c r="E581" s="568" t="s">
        <v>85</v>
      </c>
      <c r="F581" s="575">
        <v>6450</v>
      </c>
      <c r="G581" s="568">
        <v>2020</v>
      </c>
      <c r="H581" s="570">
        <v>2022</v>
      </c>
      <c r="I581" s="568" t="s">
        <v>219</v>
      </c>
      <c r="J581" s="570" t="s">
        <v>110</v>
      </c>
      <c r="K581" s="570"/>
      <c r="AB581" s="590"/>
    </row>
    <row r="582" ht="40.5" spans="1:28">
      <c r="A582" s="568"/>
      <c r="B582" s="568">
        <v>565</v>
      </c>
      <c r="C582" s="649" t="s">
        <v>1836</v>
      </c>
      <c r="D582" s="569" t="s">
        <v>1837</v>
      </c>
      <c r="E582" s="568" t="s">
        <v>10</v>
      </c>
      <c r="F582" s="575">
        <v>6000</v>
      </c>
      <c r="G582" s="568">
        <v>2021</v>
      </c>
      <c r="H582" s="570">
        <v>2025</v>
      </c>
      <c r="I582" s="568" t="s">
        <v>247</v>
      </c>
      <c r="J582" s="570" t="s">
        <v>248</v>
      </c>
      <c r="K582" s="570"/>
      <c r="AB582" s="590"/>
    </row>
    <row r="583" ht="27" spans="1:28">
      <c r="A583" s="568"/>
      <c r="B583" s="568">
        <v>566</v>
      </c>
      <c r="C583" s="568" t="s">
        <v>1838</v>
      </c>
      <c r="D583" s="569" t="s">
        <v>1839</v>
      </c>
      <c r="E583" s="568" t="s">
        <v>10</v>
      </c>
      <c r="F583" s="575">
        <v>4000</v>
      </c>
      <c r="G583" s="568">
        <v>2021</v>
      </c>
      <c r="H583" s="568">
        <v>2024</v>
      </c>
      <c r="I583" s="568" t="s">
        <v>1399</v>
      </c>
      <c r="J583" s="570" t="s">
        <v>54</v>
      </c>
      <c r="K583" s="570"/>
      <c r="AB583" s="590"/>
    </row>
  </sheetData>
  <protectedRanges>
    <protectedRange sqref="H83" name="区域2_9_4_2"/>
  </protectedRanges>
  <mergeCells count="74">
    <mergeCell ref="A2:J2"/>
    <mergeCell ref="AB2:AC2"/>
    <mergeCell ref="AD2:AE2"/>
    <mergeCell ref="A3:J3"/>
    <mergeCell ref="A165:K165"/>
    <mergeCell ref="A166:J166"/>
    <mergeCell ref="A278:J278"/>
    <mergeCell ref="A392:J392"/>
    <mergeCell ref="A403:J403"/>
    <mergeCell ref="A454:J454"/>
    <mergeCell ref="A475:J475"/>
    <mergeCell ref="A514:J514"/>
    <mergeCell ref="A515:J515"/>
    <mergeCell ref="A543:J543"/>
    <mergeCell ref="A547:J547"/>
    <mergeCell ref="A570:J570"/>
    <mergeCell ref="A4:A6"/>
    <mergeCell ref="A7:A43"/>
    <mergeCell ref="A44:A116"/>
    <mergeCell ref="A117:A133"/>
    <mergeCell ref="A134:A137"/>
    <mergeCell ref="A138:A143"/>
    <mergeCell ref="A144:A155"/>
    <mergeCell ref="A156:A164"/>
    <mergeCell ref="A167:A168"/>
    <mergeCell ref="A169:A180"/>
    <mergeCell ref="A181:A208"/>
    <mergeCell ref="A209:A223"/>
    <mergeCell ref="A224:A265"/>
    <mergeCell ref="A266:A269"/>
    <mergeCell ref="A270:A277"/>
    <mergeCell ref="A279:A297"/>
    <mergeCell ref="A298:A391"/>
    <mergeCell ref="A393:A402"/>
    <mergeCell ref="A404:A420"/>
    <mergeCell ref="A421:A431"/>
    <mergeCell ref="A432:A434"/>
    <mergeCell ref="A435:A437"/>
    <mergeCell ref="A438:A453"/>
    <mergeCell ref="A455:A474"/>
    <mergeCell ref="A476:A483"/>
    <mergeCell ref="A484:A485"/>
    <mergeCell ref="A486:A489"/>
    <mergeCell ref="A490:A507"/>
    <mergeCell ref="A508:A511"/>
    <mergeCell ref="A512:A513"/>
    <mergeCell ref="A516:A525"/>
    <mergeCell ref="A526:A530"/>
    <mergeCell ref="A531:A538"/>
    <mergeCell ref="A539:A542"/>
    <mergeCell ref="A544:A546"/>
    <mergeCell ref="A548:A561"/>
    <mergeCell ref="A562:A568"/>
    <mergeCell ref="A571:A583"/>
    <mergeCell ref="B183:B185"/>
    <mergeCell ref="C9:C11"/>
    <mergeCell ref="C12:C15"/>
    <mergeCell ref="C16:C22"/>
    <mergeCell ref="C24:C28"/>
    <mergeCell ref="C29:C35"/>
    <mergeCell ref="C117:C119"/>
    <mergeCell ref="C121:C122"/>
    <mergeCell ref="C124:C125"/>
    <mergeCell ref="C130:C131"/>
    <mergeCell ref="C138:C139"/>
    <mergeCell ref="C144:C146"/>
    <mergeCell ref="C183:C185"/>
    <mergeCell ref="E183:E185"/>
    <mergeCell ref="I121:I122"/>
    <mergeCell ref="I124:I125"/>
    <mergeCell ref="I130:I131"/>
    <mergeCell ref="J121:J122"/>
    <mergeCell ref="J124:J125"/>
    <mergeCell ref="J130:J131"/>
  </mergeCells>
  <dataValidations count="1">
    <dataValidation type="list" allowBlank="1" showInputMessage="1" showErrorMessage="1" sqref="E1 F165 Q225 JA570 SW570 ACS570 AMO570 AWK570 BGG570 BQC570 BZY570 CJU570 CTQ570 DDM570 DNI570 DXE570 EHA570 EQW570 FAS570 FKO570 FUK570 GEG570 GOC570 GXY570 HHU570 HRQ570 IBM570 ILI570 IVE570 JFA570 JOW570 JYS570 KIO570 KSK570 LCG570 LMC570 LVY570 MFU570 MPQ570 MZM570 NJI570 NTE570 ODA570 OMW570 OWS570 PGO570 PQK570 QAG570 QKC570 QTY570 RDU570 RNQ570 RXM570 SHI570 SRE570 TBA570 TKW570 TUS570 UEO570 UOK570 UYG570 VIC570 VRY570 WBU570 WLQ570 WVM570 D576 E3:E164 E167:E189 E191:E277 E279:E567 E569:E1048576 JA544:JA546 SW544:SW546 ACS544:ACS546 AMO544:AMO546 AWK544:AWK546 BGG544:BGG546 BQC544:BQC546 BZY544:BZY546 CJU544:CJU546 CTQ544:CTQ546 DDM544:DDM546 DNI544:DNI546 DXE544:DXE546 EHA544:EHA546 EQW544:EQW546 FAS544:FAS546 FKO544:FKO546 FUK544:FUK546 GEG544:GEG546 GOC544:GOC546 GXY544:GXY546 HHU544:HHU546 HRQ544:HRQ546 IBM544:IBM546 ILI544:ILI546 IVE544:IVE546 JFA544:JFA546 JOW544:JOW546 JYS544:JYS546 KIO544:KIO546 KSK544:KSK546 LCG544:LCG546 LMC544:LMC546 LVY544:LVY546 MFU544:MFU546 MPQ544:MPQ546 MZM544:MZM546 NJI544:NJI546 NTE544:NTE546 ODA544:ODA546 OMW544:OMW546 OWS544:OWS546 PGO544:PGO546 PQK544:PQK546 QAG544:QAG546 QKC544:QKC546 QTY544:QTY546 RDU544:RDU546 RNQ544:RNQ546 RXM544:RXM546 SHI544:SHI546 SRE544:SRE546 TBA544:TBA546 TKW544:TKW546 TUS544:TUS546 UEO544:UEO546 UOK544:UOK546 UYG544:UYG546 VIC544:VIC546 VRY544:VRY546 WBU544:WBU546 WLQ544:WLQ546 WVM544:WVM546">
      <formula1>"新建,续建,谋划"</formula1>
    </dataValidation>
  </dataValidations>
  <pageMargins left="0.699305555555556" right="0.699305555555556" top="0.751388888888889" bottom="0.751388888888889" header="0.297916666666667" footer="0.297916666666667"/>
  <pageSetup paperSize="9" orientation="landscape"/>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6"/>
  <sheetViews>
    <sheetView topLeftCell="A12" workbookViewId="0">
      <selection activeCell="L14" sqref="L14"/>
    </sheetView>
  </sheetViews>
  <sheetFormatPr defaultColWidth="9.81666666666667" defaultRowHeight="13.5"/>
  <sheetData>
    <row r="1" spans="1:10">
      <c r="A1" s="226" t="s">
        <v>1984</v>
      </c>
      <c r="B1" s="226"/>
      <c r="C1" s="226"/>
      <c r="D1" s="226"/>
      <c r="E1" s="226"/>
      <c r="F1" s="227"/>
      <c r="G1" s="227"/>
      <c r="H1" s="227"/>
      <c r="I1" s="226"/>
      <c r="J1" s="227"/>
    </row>
    <row r="2" ht="108" spans="1:10">
      <c r="A2" s="505" t="s">
        <v>1137</v>
      </c>
      <c r="B2" s="231" t="e">
        <f>#REF!+1</f>
        <v>#REF!</v>
      </c>
      <c r="C2" s="516" t="s">
        <v>1138</v>
      </c>
      <c r="D2" s="545" t="s">
        <v>1139</v>
      </c>
      <c r="E2" s="516" t="s">
        <v>10</v>
      </c>
      <c r="F2" s="546">
        <v>100000</v>
      </c>
      <c r="G2" s="516">
        <v>2021</v>
      </c>
      <c r="H2" s="516">
        <v>2025</v>
      </c>
      <c r="I2" s="516" t="s">
        <v>1140</v>
      </c>
      <c r="J2" s="446" t="s">
        <v>47</v>
      </c>
    </row>
    <row r="3" ht="283.5" spans="1:10">
      <c r="A3" s="506"/>
      <c r="B3" s="231" t="e">
        <f t="shared" ref="B3:B16" si="0">B2+1</f>
        <v>#REF!</v>
      </c>
      <c r="C3" s="547" t="s">
        <v>1141</v>
      </c>
      <c r="D3" s="547" t="s">
        <v>1142</v>
      </c>
      <c r="E3" s="516" t="s">
        <v>10</v>
      </c>
      <c r="F3" s="546">
        <v>900</v>
      </c>
      <c r="G3" s="516">
        <v>2020</v>
      </c>
      <c r="H3" s="548">
        <v>2022</v>
      </c>
      <c r="I3" s="556" t="s">
        <v>1143</v>
      </c>
      <c r="J3" s="446" t="s">
        <v>47</v>
      </c>
    </row>
    <row r="4" ht="108" hidden="1" spans="1:10">
      <c r="A4" s="506"/>
      <c r="B4" s="231" t="e">
        <f t="shared" si="0"/>
        <v>#REF!</v>
      </c>
      <c r="C4" s="549" t="s">
        <v>1148</v>
      </c>
      <c r="D4" s="550" t="s">
        <v>1149</v>
      </c>
      <c r="E4" s="516" t="s">
        <v>11</v>
      </c>
      <c r="F4" s="551">
        <v>2000</v>
      </c>
      <c r="G4" s="550" t="s">
        <v>21</v>
      </c>
      <c r="H4" s="550" t="s">
        <v>21</v>
      </c>
      <c r="I4" s="550" t="s">
        <v>21</v>
      </c>
      <c r="J4" s="550" t="s">
        <v>47</v>
      </c>
    </row>
    <row r="5" ht="81" spans="1:10">
      <c r="A5" s="506"/>
      <c r="B5" s="231" t="e">
        <f t="shared" si="0"/>
        <v>#REF!</v>
      </c>
      <c r="C5" s="547" t="s">
        <v>1150</v>
      </c>
      <c r="D5" s="547" t="s">
        <v>1151</v>
      </c>
      <c r="E5" s="516" t="s">
        <v>10</v>
      </c>
      <c r="F5" s="546">
        <v>25000</v>
      </c>
      <c r="G5" s="548" t="s">
        <v>1152</v>
      </c>
      <c r="H5" s="548" t="s">
        <v>212</v>
      </c>
      <c r="I5" s="516" t="s">
        <v>247</v>
      </c>
      <c r="J5" s="446" t="s">
        <v>248</v>
      </c>
    </row>
    <row r="6" ht="148.5" spans="1:10">
      <c r="A6" s="506"/>
      <c r="B6" s="231" t="e">
        <f t="shared" si="0"/>
        <v>#REF!</v>
      </c>
      <c r="C6" s="545" t="s">
        <v>1153</v>
      </c>
      <c r="D6" s="545" t="s">
        <v>1154</v>
      </c>
      <c r="E6" s="516" t="s">
        <v>10</v>
      </c>
      <c r="F6" s="547">
        <v>3000</v>
      </c>
      <c r="G6" s="516">
        <v>2021</v>
      </c>
      <c r="H6" s="516">
        <v>2025</v>
      </c>
      <c r="I6" s="516" t="s">
        <v>569</v>
      </c>
      <c r="J6" s="446" t="s">
        <v>273</v>
      </c>
    </row>
    <row r="7" ht="54" hidden="1" spans="1:10">
      <c r="A7" s="506"/>
      <c r="B7" s="231" t="e">
        <f t="shared" si="0"/>
        <v>#REF!</v>
      </c>
      <c r="C7" s="552" t="s">
        <v>1155</v>
      </c>
      <c r="D7" s="122" t="s">
        <v>1156</v>
      </c>
      <c r="E7" s="516" t="s">
        <v>11</v>
      </c>
      <c r="F7" s="122" t="s">
        <v>21</v>
      </c>
      <c r="G7" s="122" t="s">
        <v>21</v>
      </c>
      <c r="H7" s="122" t="s">
        <v>21</v>
      </c>
      <c r="I7" s="557" t="s">
        <v>520</v>
      </c>
      <c r="J7" s="446" t="s">
        <v>23</v>
      </c>
    </row>
    <row r="8" ht="356.25" hidden="1" spans="1:10">
      <c r="A8" s="506"/>
      <c r="B8" s="231" t="e">
        <f t="shared" si="0"/>
        <v>#REF!</v>
      </c>
      <c r="C8" s="231" t="s">
        <v>1832</v>
      </c>
      <c r="D8" s="553" t="s">
        <v>1833</v>
      </c>
      <c r="E8" s="516" t="s">
        <v>85</v>
      </c>
      <c r="F8" s="122">
        <v>500</v>
      </c>
      <c r="G8" s="231">
        <v>2019</v>
      </c>
      <c r="H8" s="122">
        <v>2021</v>
      </c>
      <c r="I8" s="395" t="s">
        <v>520</v>
      </c>
      <c r="J8" s="446" t="s">
        <v>23</v>
      </c>
    </row>
    <row r="9" ht="128.25" hidden="1" spans="1:10">
      <c r="A9" s="506"/>
      <c r="B9" s="231" t="e">
        <f t="shared" si="0"/>
        <v>#REF!</v>
      </c>
      <c r="C9" s="231" t="s">
        <v>1834</v>
      </c>
      <c r="D9" s="553" t="s">
        <v>1835</v>
      </c>
      <c r="E9" s="516" t="s">
        <v>85</v>
      </c>
      <c r="F9" s="321">
        <v>6450</v>
      </c>
      <c r="G9" s="231">
        <v>2020</v>
      </c>
      <c r="H9" s="122">
        <v>2022</v>
      </c>
      <c r="I9" s="516" t="s">
        <v>219</v>
      </c>
      <c r="J9" s="446" t="s">
        <v>110</v>
      </c>
    </row>
    <row r="10" ht="285" spans="1:10">
      <c r="A10" s="506"/>
      <c r="B10" s="231" t="e">
        <f t="shared" si="0"/>
        <v>#REF!</v>
      </c>
      <c r="C10" s="231" t="s">
        <v>1985</v>
      </c>
      <c r="D10" s="553" t="s">
        <v>1986</v>
      </c>
      <c r="E10" s="516" t="s">
        <v>10</v>
      </c>
      <c r="F10" s="321" t="s">
        <v>21</v>
      </c>
      <c r="G10" s="321" t="s">
        <v>21</v>
      </c>
      <c r="H10" s="321" t="s">
        <v>21</v>
      </c>
      <c r="I10" s="395" t="s">
        <v>262</v>
      </c>
      <c r="J10" s="395" t="s">
        <v>264</v>
      </c>
    </row>
    <row r="11" ht="156.75" spans="1:10">
      <c r="A11" s="506"/>
      <c r="B11" s="231" t="e">
        <f t="shared" si="0"/>
        <v>#REF!</v>
      </c>
      <c r="C11" s="554" t="s">
        <v>1836</v>
      </c>
      <c r="D11" s="553" t="s">
        <v>1837</v>
      </c>
      <c r="E11" s="516" t="s">
        <v>10</v>
      </c>
      <c r="F11" s="321">
        <v>6000</v>
      </c>
      <c r="G11" s="231">
        <v>2021</v>
      </c>
      <c r="H11" s="122">
        <v>2025</v>
      </c>
      <c r="I11" s="516" t="s">
        <v>247</v>
      </c>
      <c r="J11" s="446" t="s">
        <v>248</v>
      </c>
    </row>
    <row r="12" ht="156.75" spans="1:10">
      <c r="A12" s="517"/>
      <c r="B12" s="231" t="e">
        <f t="shared" si="0"/>
        <v>#REF!</v>
      </c>
      <c r="C12" s="231" t="s">
        <v>1838</v>
      </c>
      <c r="D12" s="553" t="s">
        <v>1839</v>
      </c>
      <c r="E12" s="516" t="s">
        <v>10</v>
      </c>
      <c r="F12" s="321">
        <v>4000</v>
      </c>
      <c r="G12" s="516">
        <v>2021</v>
      </c>
      <c r="H12" s="516">
        <v>2024</v>
      </c>
      <c r="I12" s="231" t="s">
        <v>1399</v>
      </c>
      <c r="J12" s="446" t="s">
        <v>54</v>
      </c>
    </row>
    <row r="13" ht="54" spans="1:10">
      <c r="A13" s="516" t="s">
        <v>1158</v>
      </c>
      <c r="B13" s="231" t="e">
        <f t="shared" si="0"/>
        <v>#REF!</v>
      </c>
      <c r="C13" s="555" t="s">
        <v>1159</v>
      </c>
      <c r="D13" s="555" t="s">
        <v>1160</v>
      </c>
      <c r="E13" s="516" t="s">
        <v>10</v>
      </c>
      <c r="F13" s="546">
        <v>500</v>
      </c>
      <c r="G13" s="516">
        <v>2021.4</v>
      </c>
      <c r="H13" s="516">
        <v>2021.9</v>
      </c>
      <c r="I13" s="516" t="s">
        <v>137</v>
      </c>
      <c r="J13" s="446" t="s">
        <v>121</v>
      </c>
    </row>
    <row r="14" ht="81" spans="1:10">
      <c r="A14" s="515"/>
      <c r="B14" s="231" t="e">
        <f t="shared" si="0"/>
        <v>#REF!</v>
      </c>
      <c r="C14" s="516" t="s">
        <v>1161</v>
      </c>
      <c r="D14" s="516" t="s">
        <v>1162</v>
      </c>
      <c r="E14" s="516" t="s">
        <v>10</v>
      </c>
      <c r="F14" s="546">
        <v>50000</v>
      </c>
      <c r="G14" s="516">
        <v>2021.12</v>
      </c>
      <c r="H14" s="516">
        <v>2025.12</v>
      </c>
      <c r="I14" s="516" t="s">
        <v>247</v>
      </c>
      <c r="J14" s="446" t="s">
        <v>248</v>
      </c>
    </row>
    <row r="15" ht="54" spans="1:10">
      <c r="A15" s="515"/>
      <c r="B15" s="231" t="e">
        <f t="shared" si="0"/>
        <v>#REF!</v>
      </c>
      <c r="C15" s="555" t="s">
        <v>1159</v>
      </c>
      <c r="D15" s="555" t="s">
        <v>1160</v>
      </c>
      <c r="E15" s="516" t="s">
        <v>10</v>
      </c>
      <c r="F15" s="546">
        <v>500</v>
      </c>
      <c r="G15" s="516">
        <v>2021.4</v>
      </c>
      <c r="H15" s="516">
        <v>2021.9</v>
      </c>
      <c r="I15" s="516" t="s">
        <v>137</v>
      </c>
      <c r="J15" s="446" t="s">
        <v>121</v>
      </c>
    </row>
    <row r="16" ht="81" spans="1:10">
      <c r="A16" s="515"/>
      <c r="B16" s="231" t="e">
        <f t="shared" si="0"/>
        <v>#REF!</v>
      </c>
      <c r="C16" s="516" t="s">
        <v>1166</v>
      </c>
      <c r="D16" s="545" t="s">
        <v>1167</v>
      </c>
      <c r="E16" s="516" t="s">
        <v>10</v>
      </c>
      <c r="F16" s="546">
        <v>1800</v>
      </c>
      <c r="G16" s="548" t="s">
        <v>21</v>
      </c>
      <c r="H16" s="548" t="s">
        <v>21</v>
      </c>
      <c r="I16" s="516" t="s">
        <v>277</v>
      </c>
      <c r="J16" s="516" t="s">
        <v>278</v>
      </c>
    </row>
  </sheetData>
  <autoFilter ref="E1:E16">
    <filterColumn colId="0">
      <customFilters>
        <customFilter operator="equal" val="新建"/>
      </customFilters>
    </filterColumn>
    <extLst/>
  </autoFilter>
  <mergeCells count="3">
    <mergeCell ref="A1:J1"/>
    <mergeCell ref="A2:A12"/>
    <mergeCell ref="A13:A16"/>
  </mergeCells>
  <dataValidations count="1">
    <dataValidation type="list" allowBlank="1" showInputMessage="1" showErrorMessage="1" sqref="E1:E16">
      <formula1>"新建,续建,谋划"</formula1>
    </dataValidation>
  </dataValidations>
  <pageMargins left="0.699305555555556" right="0.699305555555556"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23"/>
  <sheetViews>
    <sheetView topLeftCell="A14" workbookViewId="0">
      <selection activeCell="L14" sqref="L14"/>
    </sheetView>
  </sheetViews>
  <sheetFormatPr defaultColWidth="9.81666666666667" defaultRowHeight="13.5"/>
  <sheetData>
    <row r="1" spans="1:10">
      <c r="A1" s="531" t="s">
        <v>1987</v>
      </c>
      <c r="B1" s="532"/>
      <c r="C1" s="532"/>
      <c r="D1" s="532"/>
      <c r="E1" s="532"/>
      <c r="F1" s="533"/>
      <c r="G1" s="533"/>
      <c r="H1" s="533"/>
      <c r="I1" s="532"/>
      <c r="J1" s="543"/>
    </row>
    <row r="2" ht="72" spans="1:10">
      <c r="A2" s="506" t="s">
        <v>1100</v>
      </c>
      <c r="B2" s="231" t="e">
        <f>#REF!+1</f>
        <v>#REF!</v>
      </c>
      <c r="C2" s="183" t="s">
        <v>1103</v>
      </c>
      <c r="D2" s="183" t="s">
        <v>1104</v>
      </c>
      <c r="E2" s="446" t="s">
        <v>10</v>
      </c>
      <c r="F2" s="239">
        <v>42000</v>
      </c>
      <c r="G2" s="183">
        <v>2022</v>
      </c>
      <c r="H2" s="317" t="s">
        <v>1105</v>
      </c>
      <c r="I2" s="84" t="s">
        <v>133</v>
      </c>
      <c r="J2" s="446" t="s">
        <v>59</v>
      </c>
    </row>
    <row r="3" ht="48" spans="1:10">
      <c r="A3" s="506"/>
      <c r="B3" s="231" t="e">
        <f t="shared" ref="B3:B23" si="0">B2+1</f>
        <v>#REF!</v>
      </c>
      <c r="C3" s="183" t="s">
        <v>1106</v>
      </c>
      <c r="D3" s="183" t="s">
        <v>1107</v>
      </c>
      <c r="E3" s="446" t="s">
        <v>10</v>
      </c>
      <c r="F3" s="239">
        <v>9484</v>
      </c>
      <c r="G3" s="183">
        <v>2022.6</v>
      </c>
      <c r="H3" s="317" t="s">
        <v>1108</v>
      </c>
      <c r="I3" s="183" t="s">
        <v>1109</v>
      </c>
      <c r="J3" s="446" t="s">
        <v>23</v>
      </c>
    </row>
    <row r="4" ht="144" hidden="1" spans="1:10">
      <c r="A4" s="506"/>
      <c r="B4" s="231" t="e">
        <f t="shared" si="0"/>
        <v>#REF!</v>
      </c>
      <c r="C4" s="183" t="s">
        <v>1111</v>
      </c>
      <c r="D4" s="183" t="s">
        <v>1112</v>
      </c>
      <c r="E4" s="446" t="s">
        <v>85</v>
      </c>
      <c r="F4" s="534">
        <v>7510</v>
      </c>
      <c r="G4" s="369">
        <v>2020.1</v>
      </c>
      <c r="H4" s="369">
        <v>2022.12</v>
      </c>
      <c r="I4" s="84" t="s">
        <v>46</v>
      </c>
      <c r="J4" s="446" t="s">
        <v>47</v>
      </c>
    </row>
    <row r="5" ht="204" spans="1:10">
      <c r="A5" s="506"/>
      <c r="B5" s="231" t="e">
        <f t="shared" si="0"/>
        <v>#REF!</v>
      </c>
      <c r="C5" s="183" t="s">
        <v>1114</v>
      </c>
      <c r="D5" s="183" t="s">
        <v>1115</v>
      </c>
      <c r="E5" s="446" t="s">
        <v>10</v>
      </c>
      <c r="F5" s="240">
        <v>13000</v>
      </c>
      <c r="G5" s="183">
        <v>2021.4</v>
      </c>
      <c r="H5" s="183">
        <v>2022.4</v>
      </c>
      <c r="I5" s="84" t="s">
        <v>952</v>
      </c>
      <c r="J5" s="446" t="s">
        <v>59</v>
      </c>
    </row>
    <row r="6" ht="180" hidden="1" spans="1:10">
      <c r="A6" s="506"/>
      <c r="B6" s="231" t="e">
        <f t="shared" si="0"/>
        <v>#REF!</v>
      </c>
      <c r="C6" s="183" t="s">
        <v>1116</v>
      </c>
      <c r="D6" s="183" t="s">
        <v>1117</v>
      </c>
      <c r="E6" s="446" t="s">
        <v>85</v>
      </c>
      <c r="F6" s="240">
        <v>4842</v>
      </c>
      <c r="G6" s="286" t="s">
        <v>350</v>
      </c>
      <c r="H6" s="233">
        <v>2022.3</v>
      </c>
      <c r="I6" s="84" t="s">
        <v>46</v>
      </c>
      <c r="J6" s="446" t="s">
        <v>47</v>
      </c>
    </row>
    <row r="7" ht="72" hidden="1" spans="1:10">
      <c r="A7" s="506"/>
      <c r="B7" s="231" t="e">
        <f t="shared" si="0"/>
        <v>#REF!</v>
      </c>
      <c r="C7" s="183" t="s">
        <v>1118</v>
      </c>
      <c r="D7" s="183" t="s">
        <v>1119</v>
      </c>
      <c r="E7" s="446" t="s">
        <v>85</v>
      </c>
      <c r="F7" s="183">
        <v>17000</v>
      </c>
      <c r="G7" s="183">
        <v>2020.12</v>
      </c>
      <c r="H7" s="183" t="s">
        <v>268</v>
      </c>
      <c r="I7" s="183" t="s">
        <v>207</v>
      </c>
      <c r="J7" s="446" t="s">
        <v>110</v>
      </c>
    </row>
    <row r="8" ht="36" spans="1:10">
      <c r="A8" s="506"/>
      <c r="B8" s="231" t="e">
        <f t="shared" si="0"/>
        <v>#REF!</v>
      </c>
      <c r="C8" s="183" t="s">
        <v>1120</v>
      </c>
      <c r="D8" s="183" t="s">
        <v>1121</v>
      </c>
      <c r="E8" s="446" t="s">
        <v>10</v>
      </c>
      <c r="F8" s="183">
        <v>6000</v>
      </c>
      <c r="G8" s="183"/>
      <c r="H8" s="183"/>
      <c r="I8" s="183" t="s">
        <v>207</v>
      </c>
      <c r="J8" s="446" t="s">
        <v>110</v>
      </c>
    </row>
    <row r="9" ht="60" spans="1:10">
      <c r="A9" s="506"/>
      <c r="B9" s="231" t="e">
        <f t="shared" si="0"/>
        <v>#REF!</v>
      </c>
      <c r="C9" s="183" t="s">
        <v>1123</v>
      </c>
      <c r="D9" s="183" t="s">
        <v>1124</v>
      </c>
      <c r="E9" s="446" t="s">
        <v>10</v>
      </c>
      <c r="F9" s="183">
        <v>500</v>
      </c>
      <c r="G9" s="183">
        <v>2021.2</v>
      </c>
      <c r="H9" s="183">
        <v>2022.12</v>
      </c>
      <c r="I9" s="183" t="s">
        <v>207</v>
      </c>
      <c r="J9" s="122" t="s">
        <v>110</v>
      </c>
    </row>
    <row r="10" ht="156" hidden="1" spans="1:10">
      <c r="A10" s="506"/>
      <c r="B10" s="231" t="e">
        <f t="shared" si="0"/>
        <v>#REF!</v>
      </c>
      <c r="C10" s="80" t="s">
        <v>1125</v>
      </c>
      <c r="D10" s="80" t="s">
        <v>1126</v>
      </c>
      <c r="E10" s="446" t="s">
        <v>85</v>
      </c>
      <c r="F10" s="240">
        <v>54365.88</v>
      </c>
      <c r="G10" s="80">
        <v>2020.6</v>
      </c>
      <c r="H10" s="535" t="s">
        <v>1127</v>
      </c>
      <c r="I10" s="183" t="s">
        <v>149</v>
      </c>
      <c r="J10" s="122" t="s">
        <v>34</v>
      </c>
    </row>
    <row r="11" ht="60" spans="1:10">
      <c r="A11" s="506"/>
      <c r="B11" s="231" t="e">
        <f t="shared" si="0"/>
        <v>#REF!</v>
      </c>
      <c r="C11" s="80" t="s">
        <v>1128</v>
      </c>
      <c r="D11" s="536" t="s">
        <v>1795</v>
      </c>
      <c r="E11" s="446" t="s">
        <v>10</v>
      </c>
      <c r="F11" s="240">
        <v>200000</v>
      </c>
      <c r="G11" s="536">
        <v>2021</v>
      </c>
      <c r="H11" s="537" t="s">
        <v>99</v>
      </c>
      <c r="I11" s="183" t="s">
        <v>1129</v>
      </c>
      <c r="J11" s="446" t="s">
        <v>23</v>
      </c>
    </row>
    <row r="12" ht="156" spans="1:10">
      <c r="A12" s="506"/>
      <c r="B12" s="231" t="e">
        <f t="shared" si="0"/>
        <v>#REF!</v>
      </c>
      <c r="C12" s="536" t="s">
        <v>1798</v>
      </c>
      <c r="D12" s="536" t="s">
        <v>1799</v>
      </c>
      <c r="E12" s="376" t="s">
        <v>10</v>
      </c>
      <c r="F12" s="381">
        <v>1592</v>
      </c>
      <c r="G12" s="381">
        <v>2021</v>
      </c>
      <c r="H12" s="376">
        <v>2021</v>
      </c>
      <c r="I12" s="376" t="s">
        <v>595</v>
      </c>
      <c r="J12" s="376" t="s">
        <v>47</v>
      </c>
    </row>
    <row r="13" ht="144" hidden="1" spans="1:10">
      <c r="A13" s="506"/>
      <c r="B13" s="231" t="e">
        <f t="shared" si="0"/>
        <v>#REF!</v>
      </c>
      <c r="C13" s="536" t="s">
        <v>1800</v>
      </c>
      <c r="D13" s="536" t="s">
        <v>1801</v>
      </c>
      <c r="E13" s="376" t="s">
        <v>85</v>
      </c>
      <c r="F13" s="381">
        <v>500</v>
      </c>
      <c r="G13" s="381">
        <v>2020</v>
      </c>
      <c r="H13" s="376">
        <v>2021</v>
      </c>
      <c r="I13" s="376" t="s">
        <v>595</v>
      </c>
      <c r="J13" s="376" t="s">
        <v>47</v>
      </c>
    </row>
    <row r="14" ht="147" spans="1:10">
      <c r="A14" s="506"/>
      <c r="B14" s="231" t="e">
        <f t="shared" si="0"/>
        <v>#REF!</v>
      </c>
      <c r="C14" s="536" t="s">
        <v>1130</v>
      </c>
      <c r="D14" s="536" t="s">
        <v>1988</v>
      </c>
      <c r="E14" s="438" t="s">
        <v>10</v>
      </c>
      <c r="F14" s="454">
        <v>15700</v>
      </c>
      <c r="G14" s="454">
        <v>2021</v>
      </c>
      <c r="H14" s="454">
        <v>2023</v>
      </c>
      <c r="I14" s="544" t="s">
        <v>311</v>
      </c>
      <c r="J14" s="454" t="s">
        <v>59</v>
      </c>
    </row>
    <row r="15" ht="348" hidden="1" spans="1:10">
      <c r="A15" s="506" t="s">
        <v>1803</v>
      </c>
      <c r="B15" s="231" t="e">
        <f t="shared" si="0"/>
        <v>#REF!</v>
      </c>
      <c r="C15" s="536" t="s">
        <v>1804</v>
      </c>
      <c r="D15" s="536" t="s">
        <v>1989</v>
      </c>
      <c r="E15" s="438" t="s">
        <v>85</v>
      </c>
      <c r="F15" s="454">
        <v>3200</v>
      </c>
      <c r="G15" s="454">
        <v>2020</v>
      </c>
      <c r="H15" s="454">
        <v>2021</v>
      </c>
      <c r="I15" s="454" t="s">
        <v>46</v>
      </c>
      <c r="J15" s="376" t="s">
        <v>47</v>
      </c>
    </row>
    <row r="16" ht="228" spans="1:10">
      <c r="A16" s="506"/>
      <c r="B16" s="231" t="e">
        <f t="shared" si="0"/>
        <v>#REF!</v>
      </c>
      <c r="C16" s="536" t="s">
        <v>1806</v>
      </c>
      <c r="D16" s="536" t="s">
        <v>1990</v>
      </c>
      <c r="E16" s="438" t="s">
        <v>10</v>
      </c>
      <c r="F16" s="454">
        <v>1100</v>
      </c>
      <c r="G16" s="454">
        <v>2021</v>
      </c>
      <c r="H16" s="454">
        <v>2021</v>
      </c>
      <c r="I16" s="454" t="s">
        <v>595</v>
      </c>
      <c r="J16" s="454" t="s">
        <v>47</v>
      </c>
    </row>
    <row r="17" ht="96" spans="1:10">
      <c r="A17" s="506"/>
      <c r="B17" s="231" t="e">
        <f t="shared" si="0"/>
        <v>#REF!</v>
      </c>
      <c r="C17" s="536" t="s">
        <v>1808</v>
      </c>
      <c r="D17" s="536" t="s">
        <v>1809</v>
      </c>
      <c r="E17" s="438" t="s">
        <v>10</v>
      </c>
      <c r="F17" s="454">
        <v>2000</v>
      </c>
      <c r="G17" s="454">
        <v>2021</v>
      </c>
      <c r="H17" s="454">
        <v>2021</v>
      </c>
      <c r="I17" s="454" t="s">
        <v>219</v>
      </c>
      <c r="J17" s="454" t="s">
        <v>110</v>
      </c>
    </row>
    <row r="18" ht="72" hidden="1" spans="1:10">
      <c r="A18" s="506"/>
      <c r="B18" s="231" t="e">
        <f t="shared" si="0"/>
        <v>#REF!</v>
      </c>
      <c r="C18" s="344" t="s">
        <v>1810</v>
      </c>
      <c r="D18" s="363" t="s">
        <v>1811</v>
      </c>
      <c r="E18" s="344" t="s">
        <v>85</v>
      </c>
      <c r="F18" s="538">
        <v>16600</v>
      </c>
      <c r="G18" s="539">
        <v>2020</v>
      </c>
      <c r="H18" s="539">
        <v>2022</v>
      </c>
      <c r="I18" s="539" t="s">
        <v>149</v>
      </c>
      <c r="J18" s="539" t="s">
        <v>34</v>
      </c>
    </row>
    <row r="19" ht="96" hidden="1" spans="1:10">
      <c r="A19" s="506"/>
      <c r="B19" s="231" t="e">
        <f t="shared" si="0"/>
        <v>#REF!</v>
      </c>
      <c r="C19" s="344" t="s">
        <v>1813</v>
      </c>
      <c r="D19" s="363" t="s">
        <v>1814</v>
      </c>
      <c r="E19" s="344" t="s">
        <v>85</v>
      </c>
      <c r="F19" s="538">
        <v>10015</v>
      </c>
      <c r="G19" s="539">
        <v>2020</v>
      </c>
      <c r="H19" s="539">
        <v>2022</v>
      </c>
      <c r="I19" s="539" t="s">
        <v>149</v>
      </c>
      <c r="J19" s="539" t="s">
        <v>34</v>
      </c>
    </row>
    <row r="20" ht="120" hidden="1" spans="1:10">
      <c r="A20" s="506"/>
      <c r="B20" s="231" t="e">
        <f t="shared" si="0"/>
        <v>#REF!</v>
      </c>
      <c r="C20" s="344" t="s">
        <v>1815</v>
      </c>
      <c r="D20" s="363" t="s">
        <v>1816</v>
      </c>
      <c r="E20" s="344" t="s">
        <v>85</v>
      </c>
      <c r="F20" s="540">
        <v>46530</v>
      </c>
      <c r="G20" s="540">
        <v>2020</v>
      </c>
      <c r="H20" s="344">
        <v>2021</v>
      </c>
      <c r="I20" s="344" t="s">
        <v>262</v>
      </c>
      <c r="J20" s="344" t="s">
        <v>264</v>
      </c>
    </row>
    <row r="21" ht="36" hidden="1" spans="1:10">
      <c r="A21" s="506"/>
      <c r="B21" s="231" t="e">
        <f t="shared" si="0"/>
        <v>#REF!</v>
      </c>
      <c r="C21" s="80" t="s">
        <v>1128</v>
      </c>
      <c r="D21" s="80" t="s">
        <v>21</v>
      </c>
      <c r="E21" s="446"/>
      <c r="F21" s="240">
        <v>200000</v>
      </c>
      <c r="G21" s="80"/>
      <c r="H21" s="535"/>
      <c r="I21" s="183" t="s">
        <v>1129</v>
      </c>
      <c r="J21" s="122"/>
    </row>
    <row r="22" ht="14.25" spans="1:10">
      <c r="A22" s="517"/>
      <c r="B22" s="231" t="e">
        <f t="shared" si="0"/>
        <v>#REF!</v>
      </c>
      <c r="C22" s="122" t="s">
        <v>1130</v>
      </c>
      <c r="D22" s="541" t="s">
        <v>1817</v>
      </c>
      <c r="E22" s="542" t="s">
        <v>10</v>
      </c>
      <c r="F22" s="122" t="s">
        <v>21</v>
      </c>
      <c r="G22" s="122" t="s">
        <v>21</v>
      </c>
      <c r="H22" s="122" t="s">
        <v>21</v>
      </c>
      <c r="I22" s="542" t="s">
        <v>21</v>
      </c>
      <c r="J22" s="122" t="s">
        <v>59</v>
      </c>
    </row>
    <row r="23" ht="84" spans="1:10">
      <c r="A23" s="516" t="s">
        <v>1133</v>
      </c>
      <c r="B23" s="231" t="e">
        <f t="shared" si="0"/>
        <v>#REF!</v>
      </c>
      <c r="C23" s="183" t="s">
        <v>1134</v>
      </c>
      <c r="D23" s="183" t="s">
        <v>1135</v>
      </c>
      <c r="E23" s="446" t="s">
        <v>10</v>
      </c>
      <c r="F23" s="183">
        <v>800</v>
      </c>
      <c r="G23" s="183">
        <v>2021.2</v>
      </c>
      <c r="H23" s="183">
        <v>2021.12</v>
      </c>
      <c r="I23" s="183" t="s">
        <v>207</v>
      </c>
      <c r="J23" s="122" t="s">
        <v>110</v>
      </c>
    </row>
  </sheetData>
  <autoFilter ref="E1:E23">
    <filterColumn colId="0">
      <customFilters>
        <customFilter operator="equal" val="新建"/>
      </customFilters>
    </filterColumn>
    <extLst/>
  </autoFilter>
  <mergeCells count="3">
    <mergeCell ref="A1:J1"/>
    <mergeCell ref="A2:A14"/>
    <mergeCell ref="A15:A22"/>
  </mergeCells>
  <dataValidations count="1">
    <dataValidation type="list" allowBlank="1" showInputMessage="1" showErrorMessage="1" sqref="E23 E1:E21">
      <formula1>"新建,续建,谋划"</formula1>
    </dataValidation>
  </dataValidations>
  <pageMargins left="0.699305555555556" right="0.699305555555556"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A17" workbookViewId="0">
      <selection activeCell="L14" sqref="L14"/>
    </sheetView>
  </sheetViews>
  <sheetFormatPr defaultColWidth="9.81666666666667" defaultRowHeight="13.5"/>
  <sheetData>
    <row r="1" spans="1:10">
      <c r="A1" s="497" t="s">
        <v>1991</v>
      </c>
      <c r="B1" s="498"/>
      <c r="C1" s="498"/>
      <c r="D1" s="498"/>
      <c r="E1" s="498"/>
      <c r="F1" s="499"/>
      <c r="G1" s="499"/>
      <c r="H1" s="499"/>
      <c r="I1" s="498"/>
      <c r="J1" s="526"/>
    </row>
    <row r="2" ht="180" spans="1:10">
      <c r="A2" s="500" t="s">
        <v>945</v>
      </c>
      <c r="B2" s="231" t="e">
        <f>#REF!+1</f>
        <v>#REF!</v>
      </c>
      <c r="C2" s="183" t="s">
        <v>946</v>
      </c>
      <c r="D2" s="183" t="s">
        <v>947</v>
      </c>
      <c r="E2" s="122" t="s">
        <v>10</v>
      </c>
      <c r="F2" s="239">
        <v>30000</v>
      </c>
      <c r="G2" s="183">
        <v>2023</v>
      </c>
      <c r="H2" s="183">
        <v>2025</v>
      </c>
      <c r="I2" s="183" t="s">
        <v>948</v>
      </c>
      <c r="J2" s="122" t="s">
        <v>47</v>
      </c>
    </row>
    <row r="3" ht="180" spans="1:10">
      <c r="A3" s="501"/>
      <c r="B3" s="231" t="e">
        <f t="shared" ref="B3:B54" si="0">B2+1</f>
        <v>#REF!</v>
      </c>
      <c r="C3" s="183" t="s">
        <v>950</v>
      </c>
      <c r="D3" s="77" t="s">
        <v>951</v>
      </c>
      <c r="E3" s="122" t="s">
        <v>10</v>
      </c>
      <c r="F3" s="502">
        <v>25667</v>
      </c>
      <c r="G3" s="183">
        <v>2021.1</v>
      </c>
      <c r="H3" s="183">
        <v>2022.1</v>
      </c>
      <c r="I3" s="183" t="s">
        <v>952</v>
      </c>
      <c r="J3" s="122" t="s">
        <v>47</v>
      </c>
    </row>
    <row r="4" ht="168" spans="1:10">
      <c r="A4" s="501"/>
      <c r="B4" s="231" t="e">
        <f t="shared" si="0"/>
        <v>#REF!</v>
      </c>
      <c r="C4" s="183" t="s">
        <v>953</v>
      </c>
      <c r="D4" s="77" t="s">
        <v>954</v>
      </c>
      <c r="E4" s="122" t="s">
        <v>10</v>
      </c>
      <c r="F4" s="502">
        <v>13196</v>
      </c>
      <c r="G4" s="183">
        <v>2021.1</v>
      </c>
      <c r="H4" s="183">
        <v>2022.1</v>
      </c>
      <c r="I4" s="183" t="s">
        <v>952</v>
      </c>
      <c r="J4" s="122" t="s">
        <v>47</v>
      </c>
    </row>
    <row r="5" ht="270.75" spans="1:10">
      <c r="A5" s="501"/>
      <c r="B5" s="231" t="e">
        <f t="shared" si="0"/>
        <v>#REF!</v>
      </c>
      <c r="C5" s="443" t="s">
        <v>1577</v>
      </c>
      <c r="D5" s="444" t="s">
        <v>1578</v>
      </c>
      <c r="E5" s="381" t="s">
        <v>10</v>
      </c>
      <c r="F5" s="381">
        <v>16000</v>
      </c>
      <c r="G5" s="443">
        <v>2021</v>
      </c>
      <c r="H5" s="443">
        <v>2022</v>
      </c>
      <c r="I5" s="443" t="s">
        <v>232</v>
      </c>
      <c r="J5" s="443" t="s">
        <v>24</v>
      </c>
    </row>
    <row r="6" ht="85.5" spans="1:10">
      <c r="A6" s="501"/>
      <c r="B6" s="231" t="e">
        <f t="shared" si="0"/>
        <v>#REF!</v>
      </c>
      <c r="C6" s="443" t="s">
        <v>1579</v>
      </c>
      <c r="D6" s="444" t="s">
        <v>1580</v>
      </c>
      <c r="E6" s="381" t="s">
        <v>85</v>
      </c>
      <c r="F6" s="381">
        <v>3000</v>
      </c>
      <c r="G6" s="443">
        <v>2019</v>
      </c>
      <c r="H6" s="443">
        <v>2021</v>
      </c>
      <c r="I6" s="376" t="s">
        <v>243</v>
      </c>
      <c r="J6" s="376" t="s">
        <v>54</v>
      </c>
    </row>
    <row r="7" ht="85.5" spans="1:10">
      <c r="A7" s="501"/>
      <c r="B7" s="231" t="e">
        <f t="shared" si="0"/>
        <v>#REF!</v>
      </c>
      <c r="C7" s="376" t="s">
        <v>1581</v>
      </c>
      <c r="D7" s="382" t="s">
        <v>1582</v>
      </c>
      <c r="E7" s="381" t="s">
        <v>85</v>
      </c>
      <c r="F7" s="381">
        <v>22399</v>
      </c>
      <c r="G7" s="376">
        <v>2020</v>
      </c>
      <c r="H7" s="443">
        <v>2021</v>
      </c>
      <c r="I7" s="376" t="s">
        <v>243</v>
      </c>
      <c r="J7" s="376" t="s">
        <v>54</v>
      </c>
    </row>
    <row r="8" ht="85.5" spans="1:10">
      <c r="A8" s="501"/>
      <c r="B8" s="231" t="e">
        <f t="shared" si="0"/>
        <v>#REF!</v>
      </c>
      <c r="C8" s="376" t="s">
        <v>1583</v>
      </c>
      <c r="D8" s="382" t="s">
        <v>1584</v>
      </c>
      <c r="E8" s="443" t="s">
        <v>85</v>
      </c>
      <c r="F8" s="381">
        <v>2600</v>
      </c>
      <c r="G8" s="381">
        <v>2020</v>
      </c>
      <c r="H8" s="376">
        <v>2021</v>
      </c>
      <c r="I8" s="376" t="s">
        <v>243</v>
      </c>
      <c r="J8" s="376" t="s">
        <v>54</v>
      </c>
    </row>
    <row r="9" ht="114" spans="1:10">
      <c r="A9" s="501"/>
      <c r="B9" s="231" t="e">
        <f t="shared" si="0"/>
        <v>#REF!</v>
      </c>
      <c r="C9" s="443" t="s">
        <v>1585</v>
      </c>
      <c r="D9" s="444" t="s">
        <v>1586</v>
      </c>
      <c r="E9" s="443" t="s">
        <v>85</v>
      </c>
      <c r="F9" s="381">
        <v>4200</v>
      </c>
      <c r="G9" s="381">
        <v>2020</v>
      </c>
      <c r="H9" s="443">
        <v>2021</v>
      </c>
      <c r="I9" s="443" t="s">
        <v>247</v>
      </c>
      <c r="J9" s="376" t="s">
        <v>248</v>
      </c>
    </row>
    <row r="10" ht="181.5" spans="1:10">
      <c r="A10" s="501"/>
      <c r="B10" s="231" t="e">
        <f t="shared" si="0"/>
        <v>#REF!</v>
      </c>
      <c r="C10" s="437" t="s">
        <v>1587</v>
      </c>
      <c r="D10" s="437" t="s">
        <v>1992</v>
      </c>
      <c r="E10" s="449" t="s">
        <v>10</v>
      </c>
      <c r="F10" s="437">
        <v>11860.68</v>
      </c>
      <c r="G10" s="437"/>
      <c r="H10" s="437"/>
      <c r="I10" s="527" t="s">
        <v>553</v>
      </c>
      <c r="J10" s="454" t="s">
        <v>110</v>
      </c>
    </row>
    <row r="11" ht="156.75" spans="1:10">
      <c r="A11" s="501"/>
      <c r="B11" s="231" t="e">
        <f t="shared" si="0"/>
        <v>#REF!</v>
      </c>
      <c r="C11" s="443" t="s">
        <v>1589</v>
      </c>
      <c r="D11" s="382" t="s">
        <v>1590</v>
      </c>
      <c r="E11" s="376" t="s">
        <v>85</v>
      </c>
      <c r="F11" s="381">
        <v>6000</v>
      </c>
      <c r="G11" s="381">
        <v>2020</v>
      </c>
      <c r="H11" s="376">
        <v>2022</v>
      </c>
      <c r="I11" s="376" t="s">
        <v>37</v>
      </c>
      <c r="J11" s="376" t="s">
        <v>38</v>
      </c>
    </row>
    <row r="12" ht="120" spans="1:10">
      <c r="A12" s="501"/>
      <c r="B12" s="231" t="e">
        <f t="shared" si="0"/>
        <v>#REF!</v>
      </c>
      <c r="C12" s="84" t="s">
        <v>955</v>
      </c>
      <c r="D12" s="84" t="s">
        <v>956</v>
      </c>
      <c r="E12" s="122" t="s">
        <v>10</v>
      </c>
      <c r="F12" s="314">
        <v>11000</v>
      </c>
      <c r="G12" s="152">
        <v>2025.6</v>
      </c>
      <c r="H12" s="153">
        <v>2026.12</v>
      </c>
      <c r="I12" s="137" t="s">
        <v>569</v>
      </c>
      <c r="J12" s="122" t="s">
        <v>273</v>
      </c>
    </row>
    <row r="13" ht="96" spans="1:10">
      <c r="A13" s="501"/>
      <c r="B13" s="231" t="e">
        <f t="shared" si="0"/>
        <v>#REF!</v>
      </c>
      <c r="C13" s="184" t="s">
        <v>916</v>
      </c>
      <c r="D13" s="228" t="s">
        <v>917</v>
      </c>
      <c r="E13" s="137" t="s">
        <v>10</v>
      </c>
      <c r="F13" s="239">
        <v>23227</v>
      </c>
      <c r="G13" s="183">
        <v>2020</v>
      </c>
      <c r="H13" s="183">
        <v>2023</v>
      </c>
      <c r="I13" s="183" t="s">
        <v>37</v>
      </c>
      <c r="J13" s="183" t="s">
        <v>38</v>
      </c>
    </row>
    <row r="14" ht="132" spans="1:10">
      <c r="A14" s="501"/>
      <c r="B14" s="231" t="e">
        <f t="shared" si="0"/>
        <v>#REF!</v>
      </c>
      <c r="C14" s="183" t="s">
        <v>918</v>
      </c>
      <c r="D14" s="228" t="s">
        <v>919</v>
      </c>
      <c r="E14" s="137" t="s">
        <v>10</v>
      </c>
      <c r="F14" s="239">
        <v>6000</v>
      </c>
      <c r="G14" s="183" t="s">
        <v>21</v>
      </c>
      <c r="H14" s="183" t="s">
        <v>21</v>
      </c>
      <c r="I14" s="183" t="s">
        <v>37</v>
      </c>
      <c r="J14" s="183" t="s">
        <v>38</v>
      </c>
    </row>
    <row r="15" ht="120" spans="1:10">
      <c r="A15" s="501"/>
      <c r="B15" s="231" t="e">
        <f t="shared" si="0"/>
        <v>#REF!</v>
      </c>
      <c r="C15" s="183" t="s">
        <v>938</v>
      </c>
      <c r="D15" s="183" t="s">
        <v>939</v>
      </c>
      <c r="E15" s="122" t="s">
        <v>11</v>
      </c>
      <c r="F15" s="239">
        <v>200000</v>
      </c>
      <c r="G15" s="183" t="s">
        <v>21</v>
      </c>
      <c r="H15" s="183" t="s">
        <v>21</v>
      </c>
      <c r="I15" s="183" t="s">
        <v>553</v>
      </c>
      <c r="J15" s="183" t="s">
        <v>23</v>
      </c>
    </row>
    <row r="16" ht="120" spans="1:10">
      <c r="A16" s="501"/>
      <c r="B16" s="231" t="e">
        <f t="shared" si="0"/>
        <v>#REF!</v>
      </c>
      <c r="C16" s="183" t="s">
        <v>941</v>
      </c>
      <c r="D16" s="183" t="s">
        <v>942</v>
      </c>
      <c r="E16" s="122" t="s">
        <v>11</v>
      </c>
      <c r="F16" s="239">
        <v>113236</v>
      </c>
      <c r="G16" s="183">
        <v>2020</v>
      </c>
      <c r="H16" s="183">
        <v>2022</v>
      </c>
      <c r="I16" s="183" t="s">
        <v>37</v>
      </c>
      <c r="J16" s="183" t="s">
        <v>38</v>
      </c>
    </row>
    <row r="17" ht="185.25" spans="1:10">
      <c r="A17" s="501"/>
      <c r="B17" s="231" t="e">
        <f t="shared" si="0"/>
        <v>#REF!</v>
      </c>
      <c r="C17" s="376" t="s">
        <v>1591</v>
      </c>
      <c r="D17" s="382" t="s">
        <v>1592</v>
      </c>
      <c r="E17" s="443" t="s">
        <v>1593</v>
      </c>
      <c r="F17" s="381">
        <v>71033</v>
      </c>
      <c r="G17" s="381">
        <v>2020</v>
      </c>
      <c r="H17" s="376">
        <v>2022</v>
      </c>
      <c r="I17" s="443" t="s">
        <v>243</v>
      </c>
      <c r="J17" s="376" t="s">
        <v>54</v>
      </c>
    </row>
    <row r="18" ht="108" spans="1:10">
      <c r="A18" s="501"/>
      <c r="B18" s="231" t="e">
        <f t="shared" si="0"/>
        <v>#REF!</v>
      </c>
      <c r="C18" s="81" t="s">
        <v>943</v>
      </c>
      <c r="D18" s="81" t="s">
        <v>944</v>
      </c>
      <c r="E18" s="122" t="s">
        <v>85</v>
      </c>
      <c r="F18" s="503">
        <v>16062</v>
      </c>
      <c r="G18" s="504">
        <v>2021.3</v>
      </c>
      <c r="H18" s="504">
        <v>2022.9</v>
      </c>
      <c r="I18" s="183" t="s">
        <v>149</v>
      </c>
      <c r="J18" s="122" t="s">
        <v>34</v>
      </c>
    </row>
    <row r="19" ht="144" spans="1:10">
      <c r="A19" s="505" t="s">
        <v>1594</v>
      </c>
      <c r="B19" s="231" t="e">
        <f t="shared" si="0"/>
        <v>#REF!</v>
      </c>
      <c r="C19" s="183" t="s">
        <v>931</v>
      </c>
      <c r="D19" s="183" t="s">
        <v>932</v>
      </c>
      <c r="E19" s="446" t="s">
        <v>10</v>
      </c>
      <c r="F19" s="239">
        <v>100000</v>
      </c>
      <c r="G19" s="184">
        <v>2022</v>
      </c>
      <c r="H19" s="183">
        <v>2025</v>
      </c>
      <c r="I19" s="183" t="s">
        <v>933</v>
      </c>
      <c r="J19" s="446" t="s">
        <v>23</v>
      </c>
    </row>
    <row r="20" ht="299.25" spans="1:10">
      <c r="A20" s="506"/>
      <c r="B20" s="231" t="e">
        <f t="shared" si="0"/>
        <v>#REF!</v>
      </c>
      <c r="C20" s="507" t="s">
        <v>1141</v>
      </c>
      <c r="D20" s="444" t="s">
        <v>1993</v>
      </c>
      <c r="E20" s="444" t="s">
        <v>10</v>
      </c>
      <c r="F20" s="507" t="s">
        <v>1994</v>
      </c>
      <c r="G20" s="381">
        <v>2021</v>
      </c>
      <c r="H20" s="381">
        <v>2022</v>
      </c>
      <c r="I20" s="444" t="s">
        <v>520</v>
      </c>
      <c r="J20" s="376" t="s">
        <v>47</v>
      </c>
    </row>
    <row r="21" ht="228" spans="1:10">
      <c r="A21" s="506"/>
      <c r="B21" s="231" t="e">
        <f t="shared" si="0"/>
        <v>#REF!</v>
      </c>
      <c r="C21" s="507" t="s">
        <v>1827</v>
      </c>
      <c r="D21" s="444" t="s">
        <v>1995</v>
      </c>
      <c r="E21" s="507" t="s">
        <v>85</v>
      </c>
      <c r="F21" s="381">
        <v>1620</v>
      </c>
      <c r="G21" s="381">
        <v>2020</v>
      </c>
      <c r="H21" s="443">
        <v>2021</v>
      </c>
      <c r="I21" s="444" t="s">
        <v>520</v>
      </c>
      <c r="J21" s="376" t="s">
        <v>47</v>
      </c>
    </row>
    <row r="22" ht="185.25" spans="1:10">
      <c r="A22" s="506"/>
      <c r="B22" s="231" t="e">
        <f t="shared" si="0"/>
        <v>#REF!</v>
      </c>
      <c r="C22" s="376" t="s">
        <v>1595</v>
      </c>
      <c r="D22" s="382" t="s">
        <v>1596</v>
      </c>
      <c r="E22" s="376" t="s">
        <v>10</v>
      </c>
      <c r="F22" s="378">
        <v>1800</v>
      </c>
      <c r="G22" s="381">
        <v>2021</v>
      </c>
      <c r="H22" s="381">
        <v>2021</v>
      </c>
      <c r="I22" s="443" t="s">
        <v>1597</v>
      </c>
      <c r="J22" s="376"/>
    </row>
    <row r="23" ht="171" spans="1:10">
      <c r="A23" s="506"/>
      <c r="B23" s="231" t="e">
        <f t="shared" si="0"/>
        <v>#REF!</v>
      </c>
      <c r="C23" s="507" t="s">
        <v>1598</v>
      </c>
      <c r="D23" s="508" t="s">
        <v>1599</v>
      </c>
      <c r="E23" s="507" t="s">
        <v>85</v>
      </c>
      <c r="F23" s="381">
        <v>350</v>
      </c>
      <c r="G23" s="381">
        <v>2020</v>
      </c>
      <c r="H23" s="376">
        <v>2021</v>
      </c>
      <c r="I23" s="444" t="s">
        <v>520</v>
      </c>
      <c r="J23" s="376" t="s">
        <v>47</v>
      </c>
    </row>
    <row r="24" ht="142.5" spans="1:10">
      <c r="A24" s="506"/>
      <c r="B24" s="231" t="e">
        <f t="shared" si="0"/>
        <v>#REF!</v>
      </c>
      <c r="C24" s="507" t="s">
        <v>1600</v>
      </c>
      <c r="D24" s="508" t="s">
        <v>1601</v>
      </c>
      <c r="E24" s="507" t="s">
        <v>85</v>
      </c>
      <c r="F24" s="381">
        <v>9971</v>
      </c>
      <c r="G24" s="381">
        <v>2020</v>
      </c>
      <c r="H24" s="376">
        <v>2022</v>
      </c>
      <c r="I24" s="444" t="s">
        <v>1602</v>
      </c>
      <c r="J24" s="376" t="s">
        <v>121</v>
      </c>
    </row>
    <row r="25" ht="171" spans="1:10">
      <c r="A25" s="506"/>
      <c r="B25" s="231" t="e">
        <f t="shared" si="0"/>
        <v>#REF!</v>
      </c>
      <c r="C25" s="443" t="s">
        <v>1603</v>
      </c>
      <c r="D25" s="444" t="s">
        <v>1604</v>
      </c>
      <c r="E25" s="443" t="s">
        <v>10</v>
      </c>
      <c r="F25" s="381">
        <v>10000</v>
      </c>
      <c r="G25" s="381">
        <v>2021</v>
      </c>
      <c r="H25" s="443">
        <v>2022</v>
      </c>
      <c r="I25" s="443" t="s">
        <v>232</v>
      </c>
      <c r="J25" s="376" t="s">
        <v>24</v>
      </c>
    </row>
    <row r="26" ht="171" spans="1:10">
      <c r="A26" s="506"/>
      <c r="B26" s="231" t="e">
        <f t="shared" si="0"/>
        <v>#REF!</v>
      </c>
      <c r="C26" s="443" t="s">
        <v>1605</v>
      </c>
      <c r="D26" s="444" t="s">
        <v>1606</v>
      </c>
      <c r="E26" s="443" t="s">
        <v>85</v>
      </c>
      <c r="F26" s="381">
        <v>49118</v>
      </c>
      <c r="G26" s="381">
        <v>2020</v>
      </c>
      <c r="H26" s="443">
        <v>2022</v>
      </c>
      <c r="I26" s="443" t="s">
        <v>243</v>
      </c>
      <c r="J26" s="376" t="s">
        <v>54</v>
      </c>
    </row>
    <row r="27" ht="99.75" spans="1:10">
      <c r="A27" s="506"/>
      <c r="B27" s="231" t="e">
        <f t="shared" si="0"/>
        <v>#REF!</v>
      </c>
      <c r="C27" s="376" t="s">
        <v>1607</v>
      </c>
      <c r="D27" s="382" t="s">
        <v>1608</v>
      </c>
      <c r="E27" s="376" t="s">
        <v>10</v>
      </c>
      <c r="F27" s="381">
        <v>1084</v>
      </c>
      <c r="G27" s="381">
        <v>2021</v>
      </c>
      <c r="H27" s="376">
        <v>2021</v>
      </c>
      <c r="I27" s="443" t="s">
        <v>243</v>
      </c>
      <c r="J27" s="376" t="s">
        <v>54</v>
      </c>
    </row>
    <row r="28" ht="84" spans="1:10">
      <c r="A28" s="506"/>
      <c r="B28" s="231" t="e">
        <f t="shared" si="0"/>
        <v>#REF!</v>
      </c>
      <c r="C28" s="344" t="s">
        <v>1609</v>
      </c>
      <c r="D28" s="344" t="s">
        <v>1610</v>
      </c>
      <c r="E28" s="438" t="s">
        <v>85</v>
      </c>
      <c r="F28" s="509">
        <v>7870</v>
      </c>
      <c r="G28" s="510">
        <v>2019</v>
      </c>
      <c r="H28" s="344">
        <v>2022</v>
      </c>
      <c r="I28" s="344" t="s">
        <v>149</v>
      </c>
      <c r="J28" s="438" t="s">
        <v>34</v>
      </c>
    </row>
    <row r="29" ht="85.5" spans="1:10">
      <c r="A29" s="506"/>
      <c r="B29" s="231" t="e">
        <f t="shared" si="0"/>
        <v>#REF!</v>
      </c>
      <c r="C29" s="511" t="s">
        <v>1611</v>
      </c>
      <c r="D29" s="512" t="s">
        <v>1612</v>
      </c>
      <c r="E29" s="376" t="s">
        <v>10</v>
      </c>
      <c r="F29" s="513">
        <v>1500</v>
      </c>
      <c r="G29" s="513">
        <v>2021</v>
      </c>
      <c r="H29" s="511">
        <v>2021</v>
      </c>
      <c r="I29" s="511" t="s">
        <v>247</v>
      </c>
      <c r="J29" s="376" t="s">
        <v>248</v>
      </c>
    </row>
    <row r="30" ht="120" spans="1:10">
      <c r="A30" s="506"/>
      <c r="B30" s="231" t="e">
        <f t="shared" si="0"/>
        <v>#REF!</v>
      </c>
      <c r="C30" s="344" t="s">
        <v>1613</v>
      </c>
      <c r="D30" s="344" t="s">
        <v>1614</v>
      </c>
      <c r="E30" s="454" t="s">
        <v>85</v>
      </c>
      <c r="F30" s="514" t="s">
        <v>1615</v>
      </c>
      <c r="G30" s="344">
        <v>2019</v>
      </c>
      <c r="H30" s="344">
        <v>2025.12</v>
      </c>
      <c r="I30" s="282" t="s">
        <v>569</v>
      </c>
      <c r="J30" s="454" t="s">
        <v>273</v>
      </c>
    </row>
    <row r="31" ht="144" spans="1:10">
      <c r="A31" s="506"/>
      <c r="B31" s="231" t="e">
        <f t="shared" si="0"/>
        <v>#REF!</v>
      </c>
      <c r="C31" s="183" t="s">
        <v>958</v>
      </c>
      <c r="D31" s="183" t="s">
        <v>959</v>
      </c>
      <c r="E31" s="122" t="s">
        <v>85</v>
      </c>
      <c r="F31" s="239">
        <v>8120.74</v>
      </c>
      <c r="G31" s="317" t="s">
        <v>960</v>
      </c>
      <c r="H31" s="183">
        <v>2021.12</v>
      </c>
      <c r="I31" s="183" t="s">
        <v>961</v>
      </c>
      <c r="J31" s="122" t="s">
        <v>23</v>
      </c>
    </row>
    <row r="32" ht="60" spans="1:10">
      <c r="A32" s="506"/>
      <c r="B32" s="231" t="e">
        <f t="shared" si="0"/>
        <v>#REF!</v>
      </c>
      <c r="C32" s="183" t="s">
        <v>962</v>
      </c>
      <c r="D32" s="183" t="s">
        <v>963</v>
      </c>
      <c r="E32" s="122" t="s">
        <v>10</v>
      </c>
      <c r="F32" s="183">
        <v>9000</v>
      </c>
      <c r="G32" s="183">
        <v>2021.9</v>
      </c>
      <c r="H32" s="183">
        <v>2025.12</v>
      </c>
      <c r="I32" s="183" t="s">
        <v>964</v>
      </c>
      <c r="J32" s="122" t="s">
        <v>278</v>
      </c>
    </row>
    <row r="33" ht="135" spans="1:10">
      <c r="A33" s="505" t="s">
        <v>972</v>
      </c>
      <c r="B33" s="231" t="e">
        <f t="shared" si="0"/>
        <v>#REF!</v>
      </c>
      <c r="C33" s="515" t="s">
        <v>976</v>
      </c>
      <c r="D33" s="516" t="s">
        <v>977</v>
      </c>
      <c r="E33" s="446" t="s">
        <v>11</v>
      </c>
      <c r="F33" s="122">
        <v>600000</v>
      </c>
      <c r="G33" s="183" t="s">
        <v>21</v>
      </c>
      <c r="H33" s="183" t="s">
        <v>21</v>
      </c>
      <c r="I33" s="183" t="s">
        <v>553</v>
      </c>
      <c r="J33" s="183" t="s">
        <v>23</v>
      </c>
    </row>
    <row r="34" ht="252" spans="1:10">
      <c r="A34" s="506"/>
      <c r="B34" s="231" t="e">
        <f t="shared" si="0"/>
        <v>#REF!</v>
      </c>
      <c r="C34" s="236" t="s">
        <v>924</v>
      </c>
      <c r="D34" s="228" t="s">
        <v>925</v>
      </c>
      <c r="E34" s="137" t="s">
        <v>10</v>
      </c>
      <c r="F34" s="478">
        <v>20000</v>
      </c>
      <c r="G34" s="183"/>
      <c r="H34" s="183"/>
      <c r="I34" s="317" t="s">
        <v>219</v>
      </c>
      <c r="J34" s="446" t="s">
        <v>110</v>
      </c>
    </row>
    <row r="35" ht="132" spans="1:10">
      <c r="A35" s="517"/>
      <c r="B35" s="231" t="e">
        <f t="shared" si="0"/>
        <v>#REF!</v>
      </c>
      <c r="C35" s="183" t="s">
        <v>927</v>
      </c>
      <c r="D35" s="183" t="s">
        <v>928</v>
      </c>
      <c r="E35" s="137" t="s">
        <v>10</v>
      </c>
      <c r="F35" s="239">
        <v>50000</v>
      </c>
      <c r="G35" s="233">
        <v>2020.12</v>
      </c>
      <c r="H35" s="233">
        <v>2025.12</v>
      </c>
      <c r="I35" s="183" t="s">
        <v>247</v>
      </c>
      <c r="J35" s="446" t="s">
        <v>248</v>
      </c>
    </row>
    <row r="36" ht="132" spans="1:10">
      <c r="A36" s="500" t="s">
        <v>965</v>
      </c>
      <c r="B36" s="231" t="e">
        <f t="shared" si="0"/>
        <v>#REF!</v>
      </c>
      <c r="C36" s="183" t="s">
        <v>966</v>
      </c>
      <c r="D36" s="183" t="s">
        <v>967</v>
      </c>
      <c r="E36" s="122" t="s">
        <v>85</v>
      </c>
      <c r="F36" s="239">
        <v>3660</v>
      </c>
      <c r="G36" s="317" t="s">
        <v>192</v>
      </c>
      <c r="H36" s="183">
        <v>2021.8</v>
      </c>
      <c r="I36" s="183" t="s">
        <v>520</v>
      </c>
      <c r="J36" s="122" t="s">
        <v>47</v>
      </c>
    </row>
    <row r="37" ht="185.25" spans="1:10">
      <c r="A37" s="501"/>
      <c r="B37" s="231" t="e">
        <f t="shared" si="0"/>
        <v>#REF!</v>
      </c>
      <c r="C37" s="518" t="s">
        <v>1620</v>
      </c>
      <c r="D37" s="519" t="s">
        <v>1621</v>
      </c>
      <c r="E37" s="454" t="s">
        <v>85</v>
      </c>
      <c r="F37" s="381">
        <v>22000</v>
      </c>
      <c r="G37" s="381">
        <v>2020</v>
      </c>
      <c r="H37" s="518">
        <v>2022</v>
      </c>
      <c r="I37" s="518" t="s">
        <v>1622</v>
      </c>
      <c r="J37" s="376" t="s">
        <v>1623</v>
      </c>
    </row>
    <row r="38" ht="72" spans="1:10">
      <c r="A38" s="520"/>
      <c r="B38" s="231" t="e">
        <f t="shared" si="0"/>
        <v>#REF!</v>
      </c>
      <c r="C38" s="183" t="s">
        <v>969</v>
      </c>
      <c r="D38" s="183" t="s">
        <v>970</v>
      </c>
      <c r="E38" s="122" t="s">
        <v>10</v>
      </c>
      <c r="F38" s="239">
        <v>5714.44</v>
      </c>
      <c r="G38" s="239">
        <v>2021.1</v>
      </c>
      <c r="H38" s="239">
        <v>2022.12</v>
      </c>
      <c r="I38" s="327" t="s">
        <v>262</v>
      </c>
      <c r="J38" s="122" t="s">
        <v>264</v>
      </c>
    </row>
    <row r="39" ht="121.5" spans="1:10">
      <c r="A39" s="196" t="s">
        <v>1624</v>
      </c>
      <c r="B39" s="231" t="e">
        <f t="shared" si="0"/>
        <v>#REF!</v>
      </c>
      <c r="C39" s="377" t="s">
        <v>1625</v>
      </c>
      <c r="D39" s="377" t="s">
        <v>1626</v>
      </c>
      <c r="E39" s="377" t="s">
        <v>10</v>
      </c>
      <c r="F39" s="377">
        <v>1700</v>
      </c>
      <c r="G39" s="377">
        <v>2021</v>
      </c>
      <c r="H39" s="377">
        <v>2021</v>
      </c>
      <c r="I39" s="376" t="s">
        <v>1949</v>
      </c>
      <c r="J39" s="377" t="s">
        <v>110</v>
      </c>
    </row>
    <row r="40" ht="81" spans="1:10">
      <c r="A40" s="196"/>
      <c r="B40" s="231" t="e">
        <f t="shared" si="0"/>
        <v>#REF!</v>
      </c>
      <c r="C40" s="377" t="s">
        <v>1627</v>
      </c>
      <c r="D40" s="377" t="s">
        <v>1628</v>
      </c>
      <c r="E40" s="377" t="s">
        <v>10</v>
      </c>
      <c r="F40" s="377">
        <v>2900</v>
      </c>
      <c r="G40" s="377">
        <v>2021</v>
      </c>
      <c r="H40" s="377">
        <v>2021</v>
      </c>
      <c r="I40" s="376" t="s">
        <v>1399</v>
      </c>
      <c r="J40" s="377" t="s">
        <v>54</v>
      </c>
    </row>
    <row r="41" ht="148.5" spans="1:10">
      <c r="A41" s="196"/>
      <c r="B41" s="231" t="e">
        <f t="shared" si="0"/>
        <v>#REF!</v>
      </c>
      <c r="C41" s="377" t="s">
        <v>1629</v>
      </c>
      <c r="D41" s="377" t="s">
        <v>1630</v>
      </c>
      <c r="E41" s="377" t="s">
        <v>85</v>
      </c>
      <c r="F41" s="377">
        <v>900</v>
      </c>
      <c r="G41" s="377" t="s">
        <v>350</v>
      </c>
      <c r="H41" s="377">
        <v>2021</v>
      </c>
      <c r="I41" s="376" t="s">
        <v>1567</v>
      </c>
      <c r="J41" s="377" t="s">
        <v>38</v>
      </c>
    </row>
    <row r="42" ht="108" spans="1:10">
      <c r="A42" s="196"/>
      <c r="B42" s="231" t="e">
        <f t="shared" si="0"/>
        <v>#REF!</v>
      </c>
      <c r="C42" s="377" t="s">
        <v>1631</v>
      </c>
      <c r="D42" s="377" t="s">
        <v>1632</v>
      </c>
      <c r="E42" s="377" t="s">
        <v>85</v>
      </c>
      <c r="F42" s="377">
        <v>2100</v>
      </c>
      <c r="G42" s="377" t="s">
        <v>350</v>
      </c>
      <c r="H42" s="377">
        <v>2021</v>
      </c>
      <c r="I42" s="376" t="s">
        <v>1567</v>
      </c>
      <c r="J42" s="377" t="s">
        <v>38</v>
      </c>
    </row>
    <row r="43" ht="121.5" spans="1:10">
      <c r="A43" s="196"/>
      <c r="B43" s="231" t="e">
        <f t="shared" si="0"/>
        <v>#REF!</v>
      </c>
      <c r="C43" s="377" t="s">
        <v>1633</v>
      </c>
      <c r="D43" s="377" t="s">
        <v>1634</v>
      </c>
      <c r="E43" s="377" t="s">
        <v>10</v>
      </c>
      <c r="F43" s="377">
        <v>1300</v>
      </c>
      <c r="G43" s="377">
        <v>2021</v>
      </c>
      <c r="H43" s="377">
        <v>2021</v>
      </c>
      <c r="I43" s="376" t="s">
        <v>1567</v>
      </c>
      <c r="J43" s="377" t="s">
        <v>38</v>
      </c>
    </row>
    <row r="44" ht="108" spans="1:10">
      <c r="A44" s="196"/>
      <c r="B44" s="231" t="e">
        <f t="shared" si="0"/>
        <v>#REF!</v>
      </c>
      <c r="C44" s="377" t="s">
        <v>1635</v>
      </c>
      <c r="D44" s="377" t="s">
        <v>1636</v>
      </c>
      <c r="E44" s="377" t="s">
        <v>85</v>
      </c>
      <c r="F44" s="377">
        <v>2000</v>
      </c>
      <c r="G44" s="377" t="s">
        <v>350</v>
      </c>
      <c r="H44" s="377">
        <v>2021</v>
      </c>
      <c r="I44" s="528" t="s">
        <v>1570</v>
      </c>
      <c r="J44" s="377" t="s">
        <v>248</v>
      </c>
    </row>
    <row r="45" ht="54" spans="1:10">
      <c r="A45" s="196"/>
      <c r="B45" s="231" t="e">
        <f t="shared" si="0"/>
        <v>#REF!</v>
      </c>
      <c r="C45" s="377" t="s">
        <v>1637</v>
      </c>
      <c r="D45" s="377" t="s">
        <v>1638</v>
      </c>
      <c r="E45" s="377" t="s">
        <v>10</v>
      </c>
      <c r="F45" s="377">
        <v>1000</v>
      </c>
      <c r="G45" s="377">
        <v>2021.2</v>
      </c>
      <c r="H45" s="377">
        <v>2021.12</v>
      </c>
      <c r="I45" s="376" t="s">
        <v>1570</v>
      </c>
      <c r="J45" s="377" t="s">
        <v>248</v>
      </c>
    </row>
    <row r="46" ht="54" spans="1:10">
      <c r="A46" s="196"/>
      <c r="B46" s="231" t="e">
        <f t="shared" si="0"/>
        <v>#REF!</v>
      </c>
      <c r="C46" s="377" t="s">
        <v>1639</v>
      </c>
      <c r="D46" s="377" t="s">
        <v>1640</v>
      </c>
      <c r="E46" s="377" t="s">
        <v>10</v>
      </c>
      <c r="F46" s="377">
        <v>500</v>
      </c>
      <c r="G46" s="377">
        <v>2021.2</v>
      </c>
      <c r="H46" s="377">
        <v>2021.12</v>
      </c>
      <c r="I46" s="376" t="s">
        <v>1570</v>
      </c>
      <c r="J46" s="377" t="s">
        <v>248</v>
      </c>
    </row>
    <row r="47" ht="81" spans="1:10">
      <c r="A47" s="196"/>
      <c r="B47" s="231" t="e">
        <f t="shared" si="0"/>
        <v>#REF!</v>
      </c>
      <c r="C47" s="377" t="s">
        <v>1641</v>
      </c>
      <c r="D47" s="377" t="s">
        <v>1642</v>
      </c>
      <c r="E47" s="377" t="s">
        <v>10</v>
      </c>
      <c r="F47" s="377">
        <v>500</v>
      </c>
      <c r="G47" s="377">
        <v>2021.1</v>
      </c>
      <c r="H47" s="377">
        <v>2022.1</v>
      </c>
      <c r="I47" s="376" t="s">
        <v>1570</v>
      </c>
      <c r="J47" s="377" t="s">
        <v>248</v>
      </c>
    </row>
    <row r="48" ht="108" spans="1:10">
      <c r="A48" s="196"/>
      <c r="B48" s="231" t="e">
        <f t="shared" si="0"/>
        <v>#REF!</v>
      </c>
      <c r="C48" s="377" t="s">
        <v>1643</v>
      </c>
      <c r="D48" s="377" t="s">
        <v>1644</v>
      </c>
      <c r="E48" s="377" t="s">
        <v>10</v>
      </c>
      <c r="F48" s="377">
        <v>99</v>
      </c>
      <c r="G48" s="377">
        <v>2021.4</v>
      </c>
      <c r="H48" s="377">
        <v>2021.6</v>
      </c>
      <c r="I48" s="528" t="s">
        <v>1570</v>
      </c>
      <c r="J48" s="377" t="s">
        <v>248</v>
      </c>
    </row>
    <row r="49" ht="216" spans="1:10">
      <c r="A49" s="196"/>
      <c r="B49" s="231" t="e">
        <f t="shared" si="0"/>
        <v>#REF!</v>
      </c>
      <c r="C49" s="377" t="s">
        <v>1645</v>
      </c>
      <c r="D49" s="377" t="s">
        <v>1646</v>
      </c>
      <c r="E49" s="377" t="s">
        <v>10</v>
      </c>
      <c r="F49" s="377">
        <v>1100</v>
      </c>
      <c r="G49" s="377">
        <v>2021.3</v>
      </c>
      <c r="H49" s="377">
        <v>2021.12</v>
      </c>
      <c r="I49" s="528" t="s">
        <v>1570</v>
      </c>
      <c r="J49" s="377" t="s">
        <v>248</v>
      </c>
    </row>
    <row r="50" ht="409.5" spans="1:10">
      <c r="A50" s="196"/>
      <c r="B50" s="231" t="e">
        <f t="shared" si="0"/>
        <v>#REF!</v>
      </c>
      <c r="C50" s="377" t="s">
        <v>1647</v>
      </c>
      <c r="D50" s="377" t="s">
        <v>1996</v>
      </c>
      <c r="E50" s="377" t="s">
        <v>10</v>
      </c>
      <c r="F50" s="377">
        <v>3000</v>
      </c>
      <c r="G50" s="377">
        <v>2021</v>
      </c>
      <c r="H50" s="377">
        <v>2021</v>
      </c>
      <c r="I50" s="376" t="s">
        <v>1573</v>
      </c>
      <c r="J50" s="377" t="s">
        <v>273</v>
      </c>
    </row>
    <row r="51" ht="94.5" spans="1:10">
      <c r="A51" s="196"/>
      <c r="B51" s="231" t="e">
        <f t="shared" si="0"/>
        <v>#REF!</v>
      </c>
      <c r="C51" s="377" t="s">
        <v>1650</v>
      </c>
      <c r="D51" s="377" t="s">
        <v>1651</v>
      </c>
      <c r="E51" s="377" t="s">
        <v>10</v>
      </c>
      <c r="F51" s="377">
        <v>231.7</v>
      </c>
      <c r="G51" s="377">
        <v>2021</v>
      </c>
      <c r="H51" s="377">
        <v>2021</v>
      </c>
      <c r="I51" s="376" t="s">
        <v>1576</v>
      </c>
      <c r="J51" s="377" t="s">
        <v>278</v>
      </c>
    </row>
    <row r="52" ht="256.5" spans="1:10">
      <c r="A52" s="196"/>
      <c r="B52" s="231" t="e">
        <f t="shared" si="0"/>
        <v>#REF!</v>
      </c>
      <c r="C52" s="377" t="s">
        <v>1652</v>
      </c>
      <c r="D52" s="377" t="s">
        <v>1653</v>
      </c>
      <c r="E52" s="377" t="s">
        <v>85</v>
      </c>
      <c r="F52" s="521">
        <v>8000</v>
      </c>
      <c r="G52" s="377" t="s">
        <v>350</v>
      </c>
      <c r="H52" s="377">
        <v>2021</v>
      </c>
      <c r="I52" s="376" t="s">
        <v>1561</v>
      </c>
      <c r="J52" s="377" t="s">
        <v>34</v>
      </c>
    </row>
    <row r="53" ht="72" spans="1:10">
      <c r="A53" s="196"/>
      <c r="B53" s="231" t="e">
        <f t="shared" si="0"/>
        <v>#REF!</v>
      </c>
      <c r="C53" s="522" t="s">
        <v>907</v>
      </c>
      <c r="D53" s="522" t="s">
        <v>908</v>
      </c>
      <c r="E53" s="523" t="s">
        <v>10</v>
      </c>
      <c r="F53" s="524">
        <v>84830.71</v>
      </c>
      <c r="G53" s="525">
        <v>2020.3</v>
      </c>
      <c r="H53" s="525">
        <v>2023.3</v>
      </c>
      <c r="I53" s="529" t="s">
        <v>262</v>
      </c>
      <c r="J53" s="530" t="s">
        <v>264</v>
      </c>
    </row>
    <row r="54" ht="48" spans="1:10">
      <c r="A54" s="196"/>
      <c r="B54" s="231" t="e">
        <f t="shared" si="0"/>
        <v>#REF!</v>
      </c>
      <c r="C54" s="228" t="s">
        <v>910</v>
      </c>
      <c r="D54" s="288" t="s">
        <v>911</v>
      </c>
      <c r="E54" s="137" t="s">
        <v>10</v>
      </c>
      <c r="F54" s="239">
        <v>52000</v>
      </c>
      <c r="G54" s="233" t="s">
        <v>21</v>
      </c>
      <c r="H54" s="183">
        <v>2022.12</v>
      </c>
      <c r="I54" s="183" t="s">
        <v>37</v>
      </c>
      <c r="J54" s="446" t="s">
        <v>38</v>
      </c>
    </row>
  </sheetData>
  <autoFilter ref="E1:E54">
    <extLst/>
  </autoFilter>
  <mergeCells count="6">
    <mergeCell ref="A1:J1"/>
    <mergeCell ref="A2:A18"/>
    <mergeCell ref="A19:A32"/>
    <mergeCell ref="A33:A35"/>
    <mergeCell ref="A36:A38"/>
    <mergeCell ref="A39:A54"/>
  </mergeCells>
  <dataValidations count="1">
    <dataValidation type="list" allowBlank="1" showInputMessage="1" showErrorMessage="1" sqref="D20:D21 E1:E54">
      <formula1>"新建,续建,谋划"</formula1>
    </dataValidation>
  </dataValidations>
  <pageMargins left="0.699305555555556" right="0.699305555555556"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21"/>
  <sheetViews>
    <sheetView workbookViewId="0">
      <selection activeCell="E34" sqref="E34"/>
    </sheetView>
  </sheetViews>
  <sheetFormatPr defaultColWidth="9.81666666666667" defaultRowHeight="13.5"/>
  <sheetData>
    <row r="1" spans="1:10">
      <c r="A1" s="475" t="s">
        <v>1997</v>
      </c>
      <c r="B1" s="475"/>
      <c r="C1" s="475"/>
      <c r="D1" s="475"/>
      <c r="E1" s="475"/>
      <c r="F1" s="476"/>
      <c r="G1" s="476"/>
      <c r="H1" s="476"/>
      <c r="I1" s="475"/>
      <c r="J1" s="476"/>
    </row>
    <row r="2" ht="36" spans="1:10">
      <c r="A2" s="477" t="s">
        <v>979</v>
      </c>
      <c r="B2" s="231" t="e">
        <f>#REF!+1</f>
        <v>#REF!</v>
      </c>
      <c r="C2" s="236" t="s">
        <v>921</v>
      </c>
      <c r="D2" s="228" t="s">
        <v>922</v>
      </c>
      <c r="E2" s="137" t="s">
        <v>10</v>
      </c>
      <c r="F2" s="478">
        <v>8000</v>
      </c>
      <c r="G2" s="183">
        <v>2021</v>
      </c>
      <c r="H2" s="183">
        <v>2025</v>
      </c>
      <c r="I2" s="317" t="s">
        <v>464</v>
      </c>
      <c r="J2" s="446" t="s">
        <v>923</v>
      </c>
    </row>
    <row r="3" ht="204" hidden="1" spans="1:10">
      <c r="A3" s="479"/>
      <c r="B3" s="231" t="e">
        <f t="shared" ref="B3:B21" si="0">B2+1</f>
        <v>#REF!</v>
      </c>
      <c r="C3" s="480" t="s">
        <v>980</v>
      </c>
      <c r="D3" s="481" t="s">
        <v>981</v>
      </c>
      <c r="E3" s="480" t="s">
        <v>11</v>
      </c>
      <c r="F3" s="482">
        <v>15000</v>
      </c>
      <c r="G3" s="395">
        <v>2023.1</v>
      </c>
      <c r="H3" s="395">
        <v>2030.12</v>
      </c>
      <c r="I3" s="395" t="s">
        <v>520</v>
      </c>
      <c r="J3" s="395" t="s">
        <v>110</v>
      </c>
    </row>
    <row r="4" ht="242.25" spans="1:10">
      <c r="A4" s="479"/>
      <c r="B4" s="231" t="e">
        <f t="shared" si="0"/>
        <v>#REF!</v>
      </c>
      <c r="C4" s="395" t="s">
        <v>986</v>
      </c>
      <c r="D4" s="483" t="s">
        <v>987</v>
      </c>
      <c r="E4" s="395" t="s">
        <v>10</v>
      </c>
      <c r="F4" s="394">
        <v>16000</v>
      </c>
      <c r="G4" s="395">
        <v>2021.12</v>
      </c>
      <c r="H4" s="395">
        <v>2023.6</v>
      </c>
      <c r="I4" s="395" t="s">
        <v>520</v>
      </c>
      <c r="J4" s="395" t="s">
        <v>59</v>
      </c>
    </row>
    <row r="5" ht="255" spans="1:10">
      <c r="A5" s="479"/>
      <c r="B5" s="231" t="e">
        <f t="shared" si="0"/>
        <v>#REF!</v>
      </c>
      <c r="C5" s="395" t="s">
        <v>989</v>
      </c>
      <c r="D5" s="483" t="s">
        <v>990</v>
      </c>
      <c r="E5" s="395" t="s">
        <v>10</v>
      </c>
      <c r="F5" s="394">
        <v>5187</v>
      </c>
      <c r="G5" s="395">
        <v>2021.1</v>
      </c>
      <c r="H5" s="395">
        <v>2021.12</v>
      </c>
      <c r="I5" s="395" t="s">
        <v>520</v>
      </c>
      <c r="J5" s="395" t="s">
        <v>23</v>
      </c>
    </row>
    <row r="6" ht="140.25" spans="1:10">
      <c r="A6" s="479"/>
      <c r="B6" s="231" t="e">
        <f t="shared" si="0"/>
        <v>#REF!</v>
      </c>
      <c r="C6" s="395" t="s">
        <v>995</v>
      </c>
      <c r="D6" s="484" t="s">
        <v>996</v>
      </c>
      <c r="E6" s="395" t="s">
        <v>10</v>
      </c>
      <c r="F6" s="482">
        <v>56000</v>
      </c>
      <c r="G6" s="485">
        <v>2021</v>
      </c>
      <c r="H6" s="485">
        <v>2023</v>
      </c>
      <c r="I6" s="496" t="s">
        <v>272</v>
      </c>
      <c r="J6" s="485" t="s">
        <v>273</v>
      </c>
    </row>
    <row r="7" ht="63.75" spans="1:10">
      <c r="A7" s="479"/>
      <c r="B7" s="231" t="e">
        <f t="shared" si="0"/>
        <v>#REF!</v>
      </c>
      <c r="C7" s="395" t="s">
        <v>997</v>
      </c>
      <c r="D7" s="483" t="s">
        <v>998</v>
      </c>
      <c r="E7" s="395" t="s">
        <v>10</v>
      </c>
      <c r="F7" s="486">
        <v>15800</v>
      </c>
      <c r="G7" s="395">
        <v>2021</v>
      </c>
      <c r="H7" s="487">
        <v>2021</v>
      </c>
      <c r="I7" s="395" t="s">
        <v>520</v>
      </c>
      <c r="J7" s="395" t="s">
        <v>248</v>
      </c>
    </row>
    <row r="8" ht="102" spans="1:10">
      <c r="A8" s="479"/>
      <c r="B8" s="231" t="e">
        <f t="shared" si="0"/>
        <v>#REF!</v>
      </c>
      <c r="C8" s="395" t="s">
        <v>999</v>
      </c>
      <c r="D8" s="483" t="s">
        <v>1000</v>
      </c>
      <c r="E8" s="395" t="s">
        <v>10</v>
      </c>
      <c r="F8" s="394">
        <v>1278</v>
      </c>
      <c r="G8" s="488">
        <v>2021.7</v>
      </c>
      <c r="H8" s="482">
        <v>2021.12</v>
      </c>
      <c r="I8" s="395" t="s">
        <v>277</v>
      </c>
      <c r="J8" s="395" t="s">
        <v>278</v>
      </c>
    </row>
    <row r="9" ht="165.75" hidden="1" spans="1:10">
      <c r="A9" s="479"/>
      <c r="B9" s="231" t="e">
        <f t="shared" si="0"/>
        <v>#REF!</v>
      </c>
      <c r="C9" s="395" t="s">
        <v>1001</v>
      </c>
      <c r="D9" s="484" t="s">
        <v>1002</v>
      </c>
      <c r="E9" s="395" t="s">
        <v>85</v>
      </c>
      <c r="F9" s="394">
        <v>25000</v>
      </c>
      <c r="G9" s="489">
        <v>2020.1</v>
      </c>
      <c r="H9" s="489">
        <v>2025.1</v>
      </c>
      <c r="I9" s="395" t="s">
        <v>243</v>
      </c>
      <c r="J9" s="395" t="s">
        <v>54</v>
      </c>
    </row>
    <row r="10" ht="127.5" spans="1:10">
      <c r="A10" s="479"/>
      <c r="B10" s="231" t="e">
        <f t="shared" si="0"/>
        <v>#REF!</v>
      </c>
      <c r="C10" s="395" t="s">
        <v>1003</v>
      </c>
      <c r="D10" s="484" t="s">
        <v>1004</v>
      </c>
      <c r="E10" s="395" t="s">
        <v>10</v>
      </c>
      <c r="F10" s="394">
        <v>12000</v>
      </c>
      <c r="G10" s="395">
        <v>2021.01</v>
      </c>
      <c r="H10" s="395">
        <v>2021.12</v>
      </c>
      <c r="I10" s="395" t="s">
        <v>262</v>
      </c>
      <c r="J10" s="395" t="s">
        <v>264</v>
      </c>
    </row>
    <row r="11" ht="51" spans="1:10">
      <c r="A11" s="479"/>
      <c r="B11" s="231" t="e">
        <f t="shared" si="0"/>
        <v>#REF!</v>
      </c>
      <c r="C11" s="490" t="s">
        <v>1667</v>
      </c>
      <c r="D11" s="490" t="s">
        <v>1668</v>
      </c>
      <c r="E11" s="491" t="s">
        <v>10</v>
      </c>
      <c r="F11" s="492">
        <v>15291</v>
      </c>
      <c r="G11" s="491">
        <v>2021</v>
      </c>
      <c r="H11" s="491">
        <v>2021</v>
      </c>
      <c r="I11" s="491" t="s">
        <v>262</v>
      </c>
      <c r="J11" s="491" t="s">
        <v>264</v>
      </c>
    </row>
    <row r="12" ht="38.25" spans="1:10">
      <c r="A12" s="479"/>
      <c r="B12" s="231" t="e">
        <f t="shared" si="0"/>
        <v>#REF!</v>
      </c>
      <c r="C12" s="395" t="s">
        <v>1005</v>
      </c>
      <c r="D12" s="484" t="s">
        <v>1006</v>
      </c>
      <c r="E12" s="395" t="s">
        <v>10</v>
      </c>
      <c r="F12" s="394">
        <v>657.31</v>
      </c>
      <c r="G12" s="395">
        <v>2021</v>
      </c>
      <c r="H12" s="395">
        <v>2021</v>
      </c>
      <c r="I12" s="395" t="s">
        <v>149</v>
      </c>
      <c r="J12" s="395" t="s">
        <v>34</v>
      </c>
    </row>
    <row r="13" ht="191.25" spans="1:10">
      <c r="A13" s="479"/>
      <c r="B13" s="231" t="e">
        <f t="shared" si="0"/>
        <v>#REF!</v>
      </c>
      <c r="C13" s="490" t="s">
        <v>1959</v>
      </c>
      <c r="D13" s="490" t="s">
        <v>1998</v>
      </c>
      <c r="E13" s="491" t="s">
        <v>10</v>
      </c>
      <c r="F13" s="492">
        <v>900</v>
      </c>
      <c r="G13" s="491">
        <v>2021</v>
      </c>
      <c r="H13" s="491">
        <v>2021</v>
      </c>
      <c r="I13" s="491" t="s">
        <v>149</v>
      </c>
      <c r="J13" s="491" t="s">
        <v>34</v>
      </c>
    </row>
    <row r="14" ht="51" spans="1:10">
      <c r="A14" s="479"/>
      <c r="B14" s="231" t="e">
        <f t="shared" si="0"/>
        <v>#REF!</v>
      </c>
      <c r="C14" s="395" t="s">
        <v>1007</v>
      </c>
      <c r="D14" s="484" t="s">
        <v>1008</v>
      </c>
      <c r="E14" s="395" t="s">
        <v>10</v>
      </c>
      <c r="F14" s="394">
        <v>8600</v>
      </c>
      <c r="G14" s="489">
        <v>2020.11</v>
      </c>
      <c r="H14" s="489">
        <v>2023.11</v>
      </c>
      <c r="I14" s="395" t="s">
        <v>243</v>
      </c>
      <c r="J14" s="395" t="s">
        <v>54</v>
      </c>
    </row>
    <row r="15" ht="178.5" hidden="1" spans="1:10">
      <c r="A15" s="479"/>
      <c r="B15" s="231" t="e">
        <f t="shared" si="0"/>
        <v>#REF!</v>
      </c>
      <c r="C15" s="395" t="s">
        <v>1009</v>
      </c>
      <c r="D15" s="484" t="s">
        <v>1010</v>
      </c>
      <c r="E15" s="395" t="s">
        <v>85</v>
      </c>
      <c r="F15" s="394">
        <v>45000</v>
      </c>
      <c r="G15" s="395">
        <v>2016</v>
      </c>
      <c r="H15" s="395">
        <v>2022</v>
      </c>
      <c r="I15" s="395" t="s">
        <v>37</v>
      </c>
      <c r="J15" s="395" t="s">
        <v>38</v>
      </c>
    </row>
    <row r="16" ht="89.25" spans="1:10">
      <c r="A16" s="479"/>
      <c r="B16" s="231" t="e">
        <f t="shared" si="0"/>
        <v>#REF!</v>
      </c>
      <c r="C16" s="395" t="s">
        <v>1011</v>
      </c>
      <c r="D16" s="484" t="s">
        <v>1012</v>
      </c>
      <c r="E16" s="395" t="s">
        <v>10</v>
      </c>
      <c r="F16" s="482">
        <v>5000</v>
      </c>
      <c r="G16" s="489">
        <v>2021.12</v>
      </c>
      <c r="H16" s="489">
        <v>2025.12</v>
      </c>
      <c r="I16" s="395" t="s">
        <v>232</v>
      </c>
      <c r="J16" s="395" t="s">
        <v>24</v>
      </c>
    </row>
    <row r="17" ht="63.75" spans="1:10">
      <c r="A17" s="479"/>
      <c r="B17" s="231" t="e">
        <f t="shared" si="0"/>
        <v>#REF!</v>
      </c>
      <c r="C17" s="490" t="s">
        <v>1674</v>
      </c>
      <c r="D17" s="490" t="s">
        <v>1675</v>
      </c>
      <c r="E17" s="491" t="s">
        <v>10</v>
      </c>
      <c r="F17" s="493">
        <v>300</v>
      </c>
      <c r="G17" s="494">
        <v>2021</v>
      </c>
      <c r="H17" s="494">
        <v>2021</v>
      </c>
      <c r="I17" s="491" t="s">
        <v>232</v>
      </c>
      <c r="J17" s="491" t="s">
        <v>24</v>
      </c>
    </row>
    <row r="18" ht="331.5" spans="1:10">
      <c r="A18" s="479"/>
      <c r="B18" s="231" t="e">
        <f t="shared" si="0"/>
        <v>#REF!</v>
      </c>
      <c r="C18" s="490" t="s">
        <v>1676</v>
      </c>
      <c r="D18" s="490" t="s">
        <v>1999</v>
      </c>
      <c r="E18" s="491" t="s">
        <v>10</v>
      </c>
      <c r="F18" s="493">
        <v>500</v>
      </c>
      <c r="G18" s="494">
        <v>2021</v>
      </c>
      <c r="H18" s="494">
        <v>2021</v>
      </c>
      <c r="I18" s="491" t="s">
        <v>149</v>
      </c>
      <c r="J18" s="491" t="s">
        <v>34</v>
      </c>
    </row>
    <row r="19" ht="38.25" spans="1:10">
      <c r="A19" s="479"/>
      <c r="B19" s="231" t="e">
        <f t="shared" si="0"/>
        <v>#REF!</v>
      </c>
      <c r="C19" s="490" t="s">
        <v>1678</v>
      </c>
      <c r="D19" s="490" t="s">
        <v>1961</v>
      </c>
      <c r="E19" s="491" t="s">
        <v>10</v>
      </c>
      <c r="F19" s="493">
        <v>100</v>
      </c>
      <c r="G19" s="494">
        <v>2021</v>
      </c>
      <c r="H19" s="494">
        <v>2022</v>
      </c>
      <c r="I19" s="491" t="s">
        <v>1573</v>
      </c>
      <c r="J19" s="491" t="s">
        <v>273</v>
      </c>
    </row>
    <row r="20" ht="255" spans="1:10">
      <c r="A20" s="479"/>
      <c r="B20" s="231" t="e">
        <f t="shared" si="0"/>
        <v>#REF!</v>
      </c>
      <c r="C20" s="490" t="s">
        <v>1680</v>
      </c>
      <c r="D20" s="490" t="s">
        <v>2000</v>
      </c>
      <c r="E20" s="491" t="s">
        <v>10</v>
      </c>
      <c r="F20" s="493">
        <v>300</v>
      </c>
      <c r="G20" s="494">
        <v>2021</v>
      </c>
      <c r="H20" s="494">
        <v>2022</v>
      </c>
      <c r="I20" s="491" t="s">
        <v>277</v>
      </c>
      <c r="J20" s="491" t="s">
        <v>278</v>
      </c>
    </row>
    <row r="21" ht="38.25" hidden="1" spans="1:10">
      <c r="A21" s="479"/>
      <c r="B21" s="231" t="e">
        <f t="shared" si="0"/>
        <v>#REF!</v>
      </c>
      <c r="C21" s="491" t="s">
        <v>1682</v>
      </c>
      <c r="D21" s="495" t="s">
        <v>1683</v>
      </c>
      <c r="E21" s="491" t="s">
        <v>11</v>
      </c>
      <c r="F21" s="491" t="s">
        <v>21</v>
      </c>
      <c r="G21" s="491">
        <v>2021</v>
      </c>
      <c r="H21" s="491">
        <v>2025</v>
      </c>
      <c r="I21" s="491" t="s">
        <v>520</v>
      </c>
      <c r="J21" s="491" t="s">
        <v>23</v>
      </c>
    </row>
  </sheetData>
  <autoFilter ref="E1:E21">
    <filterColumn colId="0">
      <customFilters>
        <customFilter operator="equal" val="新建"/>
      </customFilters>
    </filterColumn>
    <extLst/>
  </autoFilter>
  <mergeCells count="2">
    <mergeCell ref="A1:J1"/>
    <mergeCell ref="A2:A21"/>
  </mergeCells>
  <dataValidations count="1">
    <dataValidation type="list" allowBlank="1" showInputMessage="1" showErrorMessage="1" sqref="E1:E21">
      <formula1>"新建,续建,谋划"</formula1>
    </dataValidation>
  </dataValidations>
  <pageMargins left="0.699305555555556" right="0.699305555555556"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39"/>
  <sheetViews>
    <sheetView workbookViewId="0">
      <selection activeCell="A2" sqref="A2:A9"/>
    </sheetView>
  </sheetViews>
  <sheetFormatPr defaultColWidth="9.81666666666667" defaultRowHeight="13.5"/>
  <sheetData>
    <row r="1" spans="1:10">
      <c r="A1" s="434" t="s">
        <v>2001</v>
      </c>
      <c r="B1" s="434"/>
      <c r="C1" s="434"/>
      <c r="D1" s="434"/>
      <c r="E1" s="434"/>
      <c r="F1" s="435"/>
      <c r="G1" s="435"/>
      <c r="H1" s="435"/>
      <c r="I1" s="434"/>
      <c r="J1" s="435"/>
    </row>
    <row r="2" ht="89.25" hidden="1" spans="1:10">
      <c r="A2" s="457" t="s">
        <v>1020</v>
      </c>
      <c r="B2" s="231" t="e">
        <f>#REF!+1</f>
        <v>#REF!</v>
      </c>
      <c r="C2" s="458" t="s">
        <v>1021</v>
      </c>
      <c r="D2" s="459" t="s">
        <v>1022</v>
      </c>
      <c r="E2" s="458" t="s">
        <v>11</v>
      </c>
      <c r="F2" s="460" t="s">
        <v>21</v>
      </c>
      <c r="G2" s="460" t="s">
        <v>21</v>
      </c>
      <c r="H2" s="461" t="s">
        <v>21</v>
      </c>
      <c r="I2" s="461" t="s">
        <v>133</v>
      </c>
      <c r="J2" s="458" t="s">
        <v>59</v>
      </c>
    </row>
    <row r="3" ht="165.75" spans="1:10">
      <c r="A3" s="462"/>
      <c r="B3" s="231" t="e">
        <f t="shared" ref="B3:B39" si="0">B2+1</f>
        <v>#REF!</v>
      </c>
      <c r="C3" s="458" t="s">
        <v>1023</v>
      </c>
      <c r="D3" s="459" t="s">
        <v>1684</v>
      </c>
      <c r="E3" s="458" t="s">
        <v>10</v>
      </c>
      <c r="F3" s="460" t="s">
        <v>21</v>
      </c>
      <c r="G3" s="460" t="s">
        <v>21</v>
      </c>
      <c r="H3" s="461" t="s">
        <v>21</v>
      </c>
      <c r="I3" s="461" t="s">
        <v>133</v>
      </c>
      <c r="J3" s="458" t="s">
        <v>59</v>
      </c>
    </row>
    <row r="4" ht="191.25" spans="1:10">
      <c r="A4" s="462"/>
      <c r="B4" s="231" t="e">
        <f t="shared" si="0"/>
        <v>#REF!</v>
      </c>
      <c r="C4" s="458" t="s">
        <v>1685</v>
      </c>
      <c r="D4" s="459" t="s">
        <v>1686</v>
      </c>
      <c r="E4" s="458" t="s">
        <v>10</v>
      </c>
      <c r="F4" s="463">
        <v>20400</v>
      </c>
      <c r="G4" s="460" t="s">
        <v>21</v>
      </c>
      <c r="H4" s="460" t="s">
        <v>21</v>
      </c>
      <c r="I4" s="461" t="s">
        <v>1687</v>
      </c>
      <c r="J4" s="458" t="s">
        <v>47</v>
      </c>
    </row>
    <row r="5" ht="25.5" spans="1:10">
      <c r="A5" s="462"/>
      <c r="B5" s="231" t="e">
        <f t="shared" si="0"/>
        <v>#REF!</v>
      </c>
      <c r="C5" s="458" t="s">
        <v>1688</v>
      </c>
      <c r="D5" s="459" t="s">
        <v>1689</v>
      </c>
      <c r="E5" s="458" t="s">
        <v>10</v>
      </c>
      <c r="F5" s="460" t="s">
        <v>21</v>
      </c>
      <c r="G5" s="460" t="s">
        <v>21</v>
      </c>
      <c r="H5" s="461" t="s">
        <v>21</v>
      </c>
      <c r="I5" s="461" t="s">
        <v>21</v>
      </c>
      <c r="J5" s="458" t="s">
        <v>59</v>
      </c>
    </row>
    <row r="6" ht="114.75" spans="1:10">
      <c r="A6" s="462"/>
      <c r="B6" s="231" t="e">
        <f t="shared" si="0"/>
        <v>#REF!</v>
      </c>
      <c r="C6" s="464" t="s">
        <v>1690</v>
      </c>
      <c r="D6" s="465" t="s">
        <v>1691</v>
      </c>
      <c r="E6" s="464" t="s">
        <v>10</v>
      </c>
      <c r="F6" s="464">
        <v>60000</v>
      </c>
      <c r="G6" s="464">
        <v>2021</v>
      </c>
      <c r="H6" s="464">
        <v>2024</v>
      </c>
      <c r="I6" s="464" t="s">
        <v>1692</v>
      </c>
      <c r="J6" s="464" t="s">
        <v>59</v>
      </c>
    </row>
    <row r="7" ht="76.5" hidden="1" spans="1:10">
      <c r="A7" s="462"/>
      <c r="B7" s="231" t="e">
        <f t="shared" si="0"/>
        <v>#REF!</v>
      </c>
      <c r="C7" s="464" t="s">
        <v>1693</v>
      </c>
      <c r="D7" s="465" t="s">
        <v>1694</v>
      </c>
      <c r="E7" s="464" t="s">
        <v>85</v>
      </c>
      <c r="F7" s="464">
        <v>2000</v>
      </c>
      <c r="G7" s="464">
        <v>2020</v>
      </c>
      <c r="H7" s="464">
        <v>2021</v>
      </c>
      <c r="I7" s="464" t="s">
        <v>170</v>
      </c>
      <c r="J7" s="464" t="s">
        <v>59</v>
      </c>
    </row>
    <row r="8" ht="38.25" spans="1:10">
      <c r="A8" s="462"/>
      <c r="B8" s="231" t="e">
        <f t="shared" si="0"/>
        <v>#REF!</v>
      </c>
      <c r="C8" s="464" t="s">
        <v>1695</v>
      </c>
      <c r="D8" s="465" t="s">
        <v>1696</v>
      </c>
      <c r="E8" s="464" t="s">
        <v>10</v>
      </c>
      <c r="F8" s="464" t="s">
        <v>21</v>
      </c>
      <c r="G8" s="464">
        <v>2021</v>
      </c>
      <c r="H8" s="464">
        <v>2025</v>
      </c>
      <c r="I8" s="464" t="s">
        <v>170</v>
      </c>
      <c r="J8" s="464" t="s">
        <v>47</v>
      </c>
    </row>
    <row r="9" ht="165.75" spans="1:10">
      <c r="A9" s="466"/>
      <c r="B9" s="231" t="e">
        <f t="shared" si="0"/>
        <v>#REF!</v>
      </c>
      <c r="C9" s="458" t="s">
        <v>1025</v>
      </c>
      <c r="D9" s="459" t="s">
        <v>1026</v>
      </c>
      <c r="E9" s="458" t="s">
        <v>10</v>
      </c>
      <c r="F9" s="463">
        <v>30000</v>
      </c>
      <c r="G9" s="460" t="s">
        <v>21</v>
      </c>
      <c r="H9" s="460" t="s">
        <v>21</v>
      </c>
      <c r="I9" s="473" t="s">
        <v>21</v>
      </c>
      <c r="J9" s="458" t="s">
        <v>59</v>
      </c>
    </row>
    <row r="10" ht="191.25" spans="1:10">
      <c r="A10" s="457" t="s">
        <v>1027</v>
      </c>
      <c r="B10" s="231" t="e">
        <f t="shared" si="0"/>
        <v>#REF!</v>
      </c>
      <c r="C10" s="458" t="s">
        <v>1028</v>
      </c>
      <c r="D10" s="459" t="s">
        <v>1697</v>
      </c>
      <c r="E10" s="458" t="s">
        <v>10</v>
      </c>
      <c r="F10" s="460" t="s">
        <v>21</v>
      </c>
      <c r="G10" s="460" t="s">
        <v>21</v>
      </c>
      <c r="H10" s="460" t="s">
        <v>21</v>
      </c>
      <c r="I10" s="473" t="s">
        <v>21</v>
      </c>
      <c r="J10" s="458" t="s">
        <v>59</v>
      </c>
    </row>
    <row r="11" ht="191.25" spans="1:10">
      <c r="A11" s="466"/>
      <c r="B11" s="231" t="e">
        <f t="shared" si="0"/>
        <v>#REF!</v>
      </c>
      <c r="C11" s="458" t="s">
        <v>1030</v>
      </c>
      <c r="D11" s="459" t="s">
        <v>1698</v>
      </c>
      <c r="E11" s="458" t="s">
        <v>10</v>
      </c>
      <c r="F11" s="460" t="s">
        <v>21</v>
      </c>
      <c r="G11" s="460" t="s">
        <v>21</v>
      </c>
      <c r="H11" s="460" t="s">
        <v>21</v>
      </c>
      <c r="I11" s="473" t="s">
        <v>21</v>
      </c>
      <c r="J11" s="458" t="s">
        <v>59</v>
      </c>
    </row>
    <row r="12" ht="89.25" spans="1:10">
      <c r="A12" s="457" t="s">
        <v>1032</v>
      </c>
      <c r="B12" s="231" t="e">
        <f t="shared" si="0"/>
        <v>#REF!</v>
      </c>
      <c r="C12" s="458" t="s">
        <v>1699</v>
      </c>
      <c r="D12" s="459" t="s">
        <v>1034</v>
      </c>
      <c r="E12" s="458" t="s">
        <v>10</v>
      </c>
      <c r="F12" s="460" t="s">
        <v>21</v>
      </c>
      <c r="G12" s="460" t="s">
        <v>21</v>
      </c>
      <c r="H12" s="461" t="s">
        <v>21</v>
      </c>
      <c r="I12" s="461" t="s">
        <v>133</v>
      </c>
      <c r="J12" s="458" t="s">
        <v>59</v>
      </c>
    </row>
    <row r="13" ht="102" spans="1:10">
      <c r="A13" s="462"/>
      <c r="B13" s="231" t="e">
        <f t="shared" si="0"/>
        <v>#REF!</v>
      </c>
      <c r="C13" s="458" t="s">
        <v>1035</v>
      </c>
      <c r="D13" s="459" t="s">
        <v>1036</v>
      </c>
      <c r="E13" s="458" t="s">
        <v>10</v>
      </c>
      <c r="F13" s="467">
        <v>5000</v>
      </c>
      <c r="G13" s="468">
        <v>2021.01</v>
      </c>
      <c r="H13" s="468">
        <v>2025.12</v>
      </c>
      <c r="I13" s="463" t="s">
        <v>247</v>
      </c>
      <c r="J13" s="458" t="s">
        <v>248</v>
      </c>
    </row>
    <row r="14" ht="114.75" hidden="1" spans="1:10">
      <c r="A14" s="462"/>
      <c r="B14" s="231" t="e">
        <f t="shared" si="0"/>
        <v>#REF!</v>
      </c>
      <c r="C14" s="458" t="s">
        <v>1037</v>
      </c>
      <c r="D14" s="459" t="s">
        <v>1038</v>
      </c>
      <c r="E14" s="458" t="s">
        <v>85</v>
      </c>
      <c r="F14" s="469">
        <v>15000</v>
      </c>
      <c r="G14" s="468">
        <v>2017.12</v>
      </c>
      <c r="H14" s="468">
        <v>2022.12</v>
      </c>
      <c r="I14" s="463" t="s">
        <v>149</v>
      </c>
      <c r="J14" s="463" t="s">
        <v>34</v>
      </c>
    </row>
    <row r="15" ht="127.5" spans="1:10">
      <c r="A15" s="466"/>
      <c r="B15" s="231" t="e">
        <f t="shared" si="0"/>
        <v>#REF!</v>
      </c>
      <c r="C15" s="458" t="s">
        <v>1039</v>
      </c>
      <c r="D15" s="459" t="s">
        <v>1040</v>
      </c>
      <c r="E15" s="458" t="s">
        <v>10</v>
      </c>
      <c r="F15" s="460" t="s">
        <v>21</v>
      </c>
      <c r="G15" s="460">
        <v>2021</v>
      </c>
      <c r="H15" s="460">
        <v>2025</v>
      </c>
      <c r="I15" s="461" t="s">
        <v>300</v>
      </c>
      <c r="J15" s="458" t="s">
        <v>59</v>
      </c>
    </row>
    <row r="16" ht="178.5" spans="1:10">
      <c r="A16" s="462"/>
      <c r="B16" s="231" t="e">
        <f t="shared" si="0"/>
        <v>#REF!</v>
      </c>
      <c r="C16" s="458" t="s">
        <v>1042</v>
      </c>
      <c r="D16" s="458" t="s">
        <v>1043</v>
      </c>
      <c r="E16" s="458" t="s">
        <v>10</v>
      </c>
      <c r="F16" s="458">
        <v>10000</v>
      </c>
      <c r="G16" s="458" t="s">
        <v>1044</v>
      </c>
      <c r="H16" s="458">
        <v>2022.12</v>
      </c>
      <c r="I16" s="458" t="s">
        <v>311</v>
      </c>
      <c r="J16" s="458" t="s">
        <v>59</v>
      </c>
    </row>
    <row r="17" ht="114.75" spans="1:10">
      <c r="A17" s="462"/>
      <c r="B17" s="231" t="e">
        <f t="shared" si="0"/>
        <v>#REF!</v>
      </c>
      <c r="C17" s="458" t="s">
        <v>1700</v>
      </c>
      <c r="D17" s="459" t="s">
        <v>1701</v>
      </c>
      <c r="E17" s="458" t="s">
        <v>10</v>
      </c>
      <c r="F17" s="460">
        <v>300000</v>
      </c>
      <c r="G17" s="460">
        <v>2021.6</v>
      </c>
      <c r="H17" s="460">
        <v>2025.6</v>
      </c>
      <c r="I17" s="458" t="s">
        <v>1692</v>
      </c>
      <c r="J17" s="458" t="s">
        <v>59</v>
      </c>
    </row>
    <row r="18" ht="178.5" spans="1:10">
      <c r="A18" s="462"/>
      <c r="B18" s="231" t="e">
        <f t="shared" si="0"/>
        <v>#REF!</v>
      </c>
      <c r="C18" s="464" t="s">
        <v>1702</v>
      </c>
      <c r="D18" s="465" t="s">
        <v>2002</v>
      </c>
      <c r="E18" s="464" t="s">
        <v>10</v>
      </c>
      <c r="F18" s="464">
        <v>18600</v>
      </c>
      <c r="G18" s="464">
        <v>2021</v>
      </c>
      <c r="H18" s="464">
        <v>2023</v>
      </c>
      <c r="I18" s="464" t="s">
        <v>1704</v>
      </c>
      <c r="J18" s="464" t="s">
        <v>59</v>
      </c>
    </row>
    <row r="19" ht="102" hidden="1" spans="1:10">
      <c r="A19" s="462"/>
      <c r="B19" s="231" t="e">
        <f t="shared" si="0"/>
        <v>#REF!</v>
      </c>
      <c r="C19" s="470" t="s">
        <v>1045</v>
      </c>
      <c r="D19" s="459" t="s">
        <v>1046</v>
      </c>
      <c r="E19" s="458" t="s">
        <v>85</v>
      </c>
      <c r="F19" s="460" t="s">
        <v>21</v>
      </c>
      <c r="G19" s="460" t="s">
        <v>21</v>
      </c>
      <c r="H19" s="461" t="s">
        <v>21</v>
      </c>
      <c r="I19" s="461" t="s">
        <v>133</v>
      </c>
      <c r="J19" s="458" t="s">
        <v>59</v>
      </c>
    </row>
    <row r="20" ht="140.25" hidden="1" spans="1:10">
      <c r="A20" s="462"/>
      <c r="B20" s="231" t="e">
        <f t="shared" si="0"/>
        <v>#REF!</v>
      </c>
      <c r="C20" s="458" t="s">
        <v>1047</v>
      </c>
      <c r="D20" s="459" t="s">
        <v>1048</v>
      </c>
      <c r="E20" s="458" t="s">
        <v>11</v>
      </c>
      <c r="F20" s="460" t="s">
        <v>21</v>
      </c>
      <c r="G20" s="460" t="s">
        <v>21</v>
      </c>
      <c r="H20" s="461" t="s">
        <v>21</v>
      </c>
      <c r="I20" s="461" t="s">
        <v>133</v>
      </c>
      <c r="J20" s="458" t="s">
        <v>59</v>
      </c>
    </row>
    <row r="21" ht="89.25" hidden="1" spans="1:10">
      <c r="A21" s="462"/>
      <c r="B21" s="231" t="e">
        <f t="shared" si="0"/>
        <v>#REF!</v>
      </c>
      <c r="C21" s="458" t="s">
        <v>1049</v>
      </c>
      <c r="D21" s="459" t="s">
        <v>1050</v>
      </c>
      <c r="E21" s="458" t="s">
        <v>11</v>
      </c>
      <c r="F21" s="460" t="s">
        <v>21</v>
      </c>
      <c r="G21" s="460" t="s">
        <v>21</v>
      </c>
      <c r="H21" s="460" t="s">
        <v>21</v>
      </c>
      <c r="I21" s="458" t="s">
        <v>37</v>
      </c>
      <c r="J21" s="458" t="s">
        <v>38</v>
      </c>
    </row>
    <row r="22" ht="178.5" hidden="1" spans="1:10">
      <c r="A22" s="462"/>
      <c r="B22" s="231" t="e">
        <f t="shared" si="0"/>
        <v>#REF!</v>
      </c>
      <c r="C22" s="458" t="s">
        <v>1052</v>
      </c>
      <c r="D22" s="459" t="s">
        <v>1053</v>
      </c>
      <c r="E22" s="458" t="s">
        <v>85</v>
      </c>
      <c r="F22" s="460">
        <v>20000</v>
      </c>
      <c r="G22" s="463">
        <v>2019.1</v>
      </c>
      <c r="H22" s="463">
        <v>2023.12</v>
      </c>
      <c r="I22" s="458" t="s">
        <v>272</v>
      </c>
      <c r="J22" s="458" t="s">
        <v>273</v>
      </c>
    </row>
    <row r="23" ht="76.5" hidden="1" spans="1:10">
      <c r="A23" s="462"/>
      <c r="B23" s="231" t="e">
        <f t="shared" si="0"/>
        <v>#REF!</v>
      </c>
      <c r="C23" s="458" t="s">
        <v>1055</v>
      </c>
      <c r="D23" s="459" t="s">
        <v>1056</v>
      </c>
      <c r="E23" s="458" t="s">
        <v>85</v>
      </c>
      <c r="F23" s="460">
        <v>28711.42</v>
      </c>
      <c r="G23" s="463">
        <v>2020.12</v>
      </c>
      <c r="H23" s="463">
        <v>2023.7</v>
      </c>
      <c r="I23" s="461" t="s">
        <v>133</v>
      </c>
      <c r="J23" s="458" t="s">
        <v>59</v>
      </c>
    </row>
    <row r="24" ht="51" spans="1:10">
      <c r="A24" s="462"/>
      <c r="B24" s="231" t="e">
        <f t="shared" si="0"/>
        <v>#REF!</v>
      </c>
      <c r="C24" s="458" t="s">
        <v>1057</v>
      </c>
      <c r="D24" s="459" t="s">
        <v>1058</v>
      </c>
      <c r="E24" s="458" t="s">
        <v>10</v>
      </c>
      <c r="F24" s="460" t="s">
        <v>21</v>
      </c>
      <c r="G24" s="460" t="s">
        <v>21</v>
      </c>
      <c r="H24" s="460" t="s">
        <v>21</v>
      </c>
      <c r="I24" s="461" t="s">
        <v>133</v>
      </c>
      <c r="J24" s="458" t="s">
        <v>59</v>
      </c>
    </row>
    <row r="25" ht="89.25" spans="1:10">
      <c r="A25" s="462"/>
      <c r="B25" s="231" t="e">
        <f t="shared" si="0"/>
        <v>#REF!</v>
      </c>
      <c r="C25" s="458" t="s">
        <v>1059</v>
      </c>
      <c r="D25" s="459" t="s">
        <v>1060</v>
      </c>
      <c r="E25" s="458" t="s">
        <v>10</v>
      </c>
      <c r="F25" s="460">
        <v>10000</v>
      </c>
      <c r="G25" s="460" t="s">
        <v>21</v>
      </c>
      <c r="H25" s="460" t="s">
        <v>21</v>
      </c>
      <c r="I25" s="461" t="s">
        <v>277</v>
      </c>
      <c r="J25" s="458" t="s">
        <v>278</v>
      </c>
    </row>
    <row r="26" ht="63.75" spans="1:10">
      <c r="A26" s="462"/>
      <c r="B26" s="231" t="e">
        <f t="shared" si="0"/>
        <v>#REF!</v>
      </c>
      <c r="C26" s="458" t="s">
        <v>1061</v>
      </c>
      <c r="D26" s="459" t="s">
        <v>1062</v>
      </c>
      <c r="E26" s="395" t="s">
        <v>10</v>
      </c>
      <c r="F26" s="460">
        <v>50000</v>
      </c>
      <c r="G26" s="460">
        <v>2017.12</v>
      </c>
      <c r="H26" s="460" t="s">
        <v>21</v>
      </c>
      <c r="I26" s="474" t="s">
        <v>149</v>
      </c>
      <c r="J26" s="395" t="s">
        <v>34</v>
      </c>
    </row>
    <row r="27" ht="191.25" hidden="1" spans="1:10">
      <c r="A27" s="462"/>
      <c r="B27" s="231" t="e">
        <f t="shared" si="0"/>
        <v>#REF!</v>
      </c>
      <c r="C27" s="458" t="s">
        <v>1705</v>
      </c>
      <c r="D27" s="459" t="s">
        <v>2003</v>
      </c>
      <c r="E27" s="458" t="s">
        <v>85</v>
      </c>
      <c r="F27" s="463">
        <v>130000</v>
      </c>
      <c r="G27" s="471">
        <v>2020.12</v>
      </c>
      <c r="H27" s="472">
        <v>2023.12</v>
      </c>
      <c r="I27" s="463" t="s">
        <v>1707</v>
      </c>
      <c r="J27" s="458" t="s">
        <v>278</v>
      </c>
    </row>
    <row r="28" ht="127.5" spans="1:10">
      <c r="A28" s="462"/>
      <c r="B28" s="231" t="e">
        <f t="shared" si="0"/>
        <v>#REF!</v>
      </c>
      <c r="C28" s="464" t="s">
        <v>661</v>
      </c>
      <c r="D28" s="465" t="s">
        <v>662</v>
      </c>
      <c r="E28" s="464" t="s">
        <v>10</v>
      </c>
      <c r="F28" s="464">
        <v>14000</v>
      </c>
      <c r="G28" s="464">
        <v>2021</v>
      </c>
      <c r="H28" s="464" t="s">
        <v>99</v>
      </c>
      <c r="I28" s="464" t="s">
        <v>663</v>
      </c>
      <c r="J28" s="464" t="s">
        <v>59</v>
      </c>
    </row>
    <row r="29" ht="102" spans="1:10">
      <c r="A29" s="462"/>
      <c r="B29" s="231" t="e">
        <f t="shared" si="0"/>
        <v>#REF!</v>
      </c>
      <c r="C29" s="464" t="s">
        <v>664</v>
      </c>
      <c r="D29" s="465" t="s">
        <v>665</v>
      </c>
      <c r="E29" s="464" t="s">
        <v>10</v>
      </c>
      <c r="F29" s="464">
        <v>7000</v>
      </c>
      <c r="G29" s="464">
        <v>2021</v>
      </c>
      <c r="H29" s="464" t="s">
        <v>99</v>
      </c>
      <c r="I29" s="464" t="s">
        <v>663</v>
      </c>
      <c r="J29" s="464" t="s">
        <v>59</v>
      </c>
    </row>
    <row r="30" ht="114.75" spans="1:10">
      <c r="A30" s="462"/>
      <c r="B30" s="231" t="e">
        <f t="shared" si="0"/>
        <v>#REF!</v>
      </c>
      <c r="C30" s="464" t="s">
        <v>666</v>
      </c>
      <c r="D30" s="465" t="s">
        <v>667</v>
      </c>
      <c r="E30" s="464" t="s">
        <v>10</v>
      </c>
      <c r="F30" s="464">
        <v>15500</v>
      </c>
      <c r="G30" s="464">
        <v>2021</v>
      </c>
      <c r="H30" s="464" t="s">
        <v>99</v>
      </c>
      <c r="I30" s="464" t="s">
        <v>663</v>
      </c>
      <c r="J30" s="464" t="s">
        <v>59</v>
      </c>
    </row>
    <row r="31" ht="51" spans="1:10">
      <c r="A31" s="462"/>
      <c r="B31" s="231" t="e">
        <f t="shared" si="0"/>
        <v>#REF!</v>
      </c>
      <c r="C31" s="464" t="s">
        <v>1708</v>
      </c>
      <c r="D31" s="465" t="s">
        <v>1709</v>
      </c>
      <c r="E31" s="464" t="s">
        <v>10</v>
      </c>
      <c r="F31" s="464" t="s">
        <v>21</v>
      </c>
      <c r="G31" s="464">
        <v>2021</v>
      </c>
      <c r="H31" s="464" t="s">
        <v>99</v>
      </c>
      <c r="I31" s="464" t="s">
        <v>1710</v>
      </c>
      <c r="J31" s="464" t="s">
        <v>59</v>
      </c>
    </row>
    <row r="32" ht="25.5" spans="1:10">
      <c r="A32" s="462"/>
      <c r="B32" s="231" t="e">
        <f t="shared" si="0"/>
        <v>#REF!</v>
      </c>
      <c r="C32" s="464" t="s">
        <v>1711</v>
      </c>
      <c r="D32" s="465" t="s">
        <v>21</v>
      </c>
      <c r="E32" s="464" t="s">
        <v>10</v>
      </c>
      <c r="F32" s="464" t="s">
        <v>21</v>
      </c>
      <c r="G32" s="464">
        <v>2021</v>
      </c>
      <c r="H32" s="464" t="s">
        <v>99</v>
      </c>
      <c r="I32" s="464" t="s">
        <v>1710</v>
      </c>
      <c r="J32" s="464" t="s">
        <v>59</v>
      </c>
    </row>
    <row r="33" ht="114.75" hidden="1" spans="1:10">
      <c r="A33" s="462"/>
      <c r="B33" s="231" t="e">
        <f t="shared" si="0"/>
        <v>#REF!</v>
      </c>
      <c r="C33" s="464" t="s">
        <v>1712</v>
      </c>
      <c r="D33" s="465" t="s">
        <v>1713</v>
      </c>
      <c r="E33" s="464" t="s">
        <v>85</v>
      </c>
      <c r="F33" s="464">
        <v>700</v>
      </c>
      <c r="G33" s="464">
        <v>2020</v>
      </c>
      <c r="H33" s="464">
        <v>2021</v>
      </c>
      <c r="I33" s="464" t="s">
        <v>1714</v>
      </c>
      <c r="J33" s="464" t="s">
        <v>59</v>
      </c>
    </row>
    <row r="34" ht="25.5" spans="1:10">
      <c r="A34" s="462" t="s">
        <v>1063</v>
      </c>
      <c r="B34" s="231" t="e">
        <f t="shared" si="0"/>
        <v>#REF!</v>
      </c>
      <c r="C34" s="464" t="s">
        <v>1715</v>
      </c>
      <c r="D34" s="465" t="s">
        <v>21</v>
      </c>
      <c r="E34" s="464" t="s">
        <v>10</v>
      </c>
      <c r="F34" s="464" t="s">
        <v>21</v>
      </c>
      <c r="G34" s="464">
        <v>2021</v>
      </c>
      <c r="H34" s="464" t="s">
        <v>99</v>
      </c>
      <c r="I34" s="464" t="s">
        <v>1716</v>
      </c>
      <c r="J34" s="464" t="s">
        <v>59</v>
      </c>
    </row>
    <row r="35" ht="25.5" spans="1:10">
      <c r="A35" s="462"/>
      <c r="B35" s="231" t="e">
        <f t="shared" si="0"/>
        <v>#REF!</v>
      </c>
      <c r="C35" s="464" t="s">
        <v>1717</v>
      </c>
      <c r="D35" s="465" t="s">
        <v>21</v>
      </c>
      <c r="E35" s="464" t="s">
        <v>10</v>
      </c>
      <c r="F35" s="464" t="s">
        <v>21</v>
      </c>
      <c r="G35" s="464">
        <v>2021</v>
      </c>
      <c r="H35" s="464" t="s">
        <v>99</v>
      </c>
      <c r="I35" s="464" t="s">
        <v>1716</v>
      </c>
      <c r="J35" s="464" t="s">
        <v>59</v>
      </c>
    </row>
    <row r="36" ht="153" spans="1:10">
      <c r="A36" s="462"/>
      <c r="B36" s="231" t="e">
        <f t="shared" si="0"/>
        <v>#REF!</v>
      </c>
      <c r="C36" s="464" t="s">
        <v>1718</v>
      </c>
      <c r="D36" s="465" t="s">
        <v>1719</v>
      </c>
      <c r="E36" s="464" t="s">
        <v>10</v>
      </c>
      <c r="F36" s="464">
        <v>1000</v>
      </c>
      <c r="G36" s="464">
        <v>2021</v>
      </c>
      <c r="H36" s="464">
        <v>2022</v>
      </c>
      <c r="I36" s="464" t="s">
        <v>1720</v>
      </c>
      <c r="J36" s="464" t="s">
        <v>59</v>
      </c>
    </row>
    <row r="37" ht="51" hidden="1" spans="1:10">
      <c r="A37" s="466"/>
      <c r="B37" s="231" t="e">
        <f t="shared" si="0"/>
        <v>#REF!</v>
      </c>
      <c r="C37" s="470" t="s">
        <v>1064</v>
      </c>
      <c r="D37" s="459" t="s">
        <v>1065</v>
      </c>
      <c r="E37" s="458" t="s">
        <v>85</v>
      </c>
      <c r="F37" s="137" t="s">
        <v>21</v>
      </c>
      <c r="G37" s="137" t="s">
        <v>21</v>
      </c>
      <c r="H37" s="137" t="s">
        <v>21</v>
      </c>
      <c r="I37" s="137" t="s">
        <v>21</v>
      </c>
      <c r="J37" s="458" t="s">
        <v>23</v>
      </c>
    </row>
    <row r="38" ht="178.5" spans="1:10">
      <c r="A38" s="458" t="s">
        <v>1066</v>
      </c>
      <c r="B38" s="231" t="e">
        <f t="shared" si="0"/>
        <v>#REF!</v>
      </c>
      <c r="C38" s="458" t="s">
        <v>1067</v>
      </c>
      <c r="D38" s="459" t="s">
        <v>1722</v>
      </c>
      <c r="E38" s="458" t="s">
        <v>10</v>
      </c>
      <c r="F38" s="137" t="s">
        <v>21</v>
      </c>
      <c r="G38" s="137" t="s">
        <v>21</v>
      </c>
      <c r="H38" s="137" t="s">
        <v>21</v>
      </c>
      <c r="I38" s="137" t="s">
        <v>21</v>
      </c>
      <c r="J38" s="458" t="s">
        <v>23</v>
      </c>
    </row>
    <row r="39" ht="165.75" spans="1:10">
      <c r="A39" s="458" t="s">
        <v>1071</v>
      </c>
      <c r="B39" s="231" t="e">
        <f t="shared" si="0"/>
        <v>#REF!</v>
      </c>
      <c r="C39" s="458" t="s">
        <v>1072</v>
      </c>
      <c r="D39" s="459" t="s">
        <v>1962</v>
      </c>
      <c r="E39" s="458" t="s">
        <v>10</v>
      </c>
      <c r="F39" s="137" t="s">
        <v>21</v>
      </c>
      <c r="G39" s="137" t="s">
        <v>21</v>
      </c>
      <c r="H39" s="137" t="s">
        <v>21</v>
      </c>
      <c r="I39" s="137" t="s">
        <v>21</v>
      </c>
      <c r="J39" s="458" t="s">
        <v>23</v>
      </c>
    </row>
  </sheetData>
  <autoFilter ref="E1:E39">
    <filterColumn colId="0">
      <customFilters>
        <customFilter operator="equal" val="新建"/>
      </customFilters>
    </filterColumn>
    <extLst/>
  </autoFilter>
  <mergeCells count="6">
    <mergeCell ref="A1:J1"/>
    <mergeCell ref="A2:A9"/>
    <mergeCell ref="A10:A11"/>
    <mergeCell ref="A12:A15"/>
    <mergeCell ref="A16:A33"/>
    <mergeCell ref="A34:A37"/>
  </mergeCells>
  <dataValidations count="1">
    <dataValidation type="list" allowBlank="1" showInputMessage="1" showErrorMessage="1" sqref="E1:E39">
      <formula1>"新建,续建,谋划"</formula1>
    </dataValidation>
  </dataValidations>
  <pageMargins left="0.699305555555556" right="0.699305555555556"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28"/>
  <sheetViews>
    <sheetView topLeftCell="A8" workbookViewId="0">
      <selection activeCell="A2" sqref="A2:A11"/>
    </sheetView>
  </sheetViews>
  <sheetFormatPr defaultColWidth="9.81666666666667" defaultRowHeight="13.5"/>
  <sheetData>
    <row r="1" spans="1:10">
      <c r="A1" s="434" t="s">
        <v>2004</v>
      </c>
      <c r="B1" s="434"/>
      <c r="C1" s="434"/>
      <c r="D1" s="434"/>
      <c r="E1" s="434"/>
      <c r="F1" s="435"/>
      <c r="G1" s="435"/>
      <c r="H1" s="435"/>
      <c r="I1" s="434"/>
      <c r="J1" s="435"/>
    </row>
    <row r="2" ht="202.5" hidden="1" spans="1:10">
      <c r="A2" s="436" t="s">
        <v>1727</v>
      </c>
      <c r="B2" s="231" t="e">
        <f>#REF!+1</f>
        <v>#REF!</v>
      </c>
      <c r="C2" s="437" t="s">
        <v>1728</v>
      </c>
      <c r="D2" s="377" t="s">
        <v>1963</v>
      </c>
      <c r="E2" s="438" t="s">
        <v>85</v>
      </c>
      <c r="F2" s="438">
        <v>1426861</v>
      </c>
      <c r="G2" s="438" t="s">
        <v>1964</v>
      </c>
      <c r="H2" s="438">
        <v>2025</v>
      </c>
      <c r="I2" s="438" t="s">
        <v>1965</v>
      </c>
      <c r="J2" s="454" t="s">
        <v>23</v>
      </c>
    </row>
    <row r="3" ht="108" hidden="1" spans="1:10">
      <c r="A3" s="439"/>
      <c r="B3" s="231" t="e">
        <f t="shared" ref="B3:B28" si="0">B2+1</f>
        <v>#REF!</v>
      </c>
      <c r="C3" s="377" t="s">
        <v>1966</v>
      </c>
      <c r="D3" s="438" t="s">
        <v>1967</v>
      </c>
      <c r="E3" s="438" t="s">
        <v>85</v>
      </c>
      <c r="F3" s="438">
        <v>15000</v>
      </c>
      <c r="G3" s="438">
        <v>2018</v>
      </c>
      <c r="H3" s="438">
        <v>2021</v>
      </c>
      <c r="I3" s="377" t="s">
        <v>1730</v>
      </c>
      <c r="J3" s="438" t="s">
        <v>23</v>
      </c>
    </row>
    <row r="4" ht="108" hidden="1" spans="1:10">
      <c r="A4" s="440"/>
      <c r="B4" s="231" t="e">
        <f t="shared" si="0"/>
        <v>#REF!</v>
      </c>
      <c r="C4" s="344" t="s">
        <v>1736</v>
      </c>
      <c r="D4" s="344" t="s">
        <v>1737</v>
      </c>
      <c r="E4" s="438" t="s">
        <v>85</v>
      </c>
      <c r="F4" s="344">
        <v>11000</v>
      </c>
      <c r="G4" s="344">
        <v>2020.8</v>
      </c>
      <c r="H4" s="344">
        <v>2021.6</v>
      </c>
      <c r="I4" s="344" t="s">
        <v>1965</v>
      </c>
      <c r="J4" s="454" t="s">
        <v>23</v>
      </c>
    </row>
    <row r="5" ht="120" spans="1:10">
      <c r="A5" s="440"/>
      <c r="B5" s="231" t="e">
        <f t="shared" si="0"/>
        <v>#REF!</v>
      </c>
      <c r="C5" s="344" t="s">
        <v>1739</v>
      </c>
      <c r="D5" s="344" t="s">
        <v>1740</v>
      </c>
      <c r="E5" s="438" t="s">
        <v>10</v>
      </c>
      <c r="F5" s="344">
        <v>6500</v>
      </c>
      <c r="G5" s="344">
        <v>2021</v>
      </c>
      <c r="H5" s="344">
        <v>2023</v>
      </c>
      <c r="I5" s="344" t="s">
        <v>1730</v>
      </c>
      <c r="J5" s="454" t="s">
        <v>23</v>
      </c>
    </row>
    <row r="6" ht="132" spans="1:10">
      <c r="A6" s="440"/>
      <c r="B6" s="231" t="e">
        <f t="shared" si="0"/>
        <v>#REF!</v>
      </c>
      <c r="C6" s="344" t="s">
        <v>1741</v>
      </c>
      <c r="D6" s="344" t="s">
        <v>1970</v>
      </c>
      <c r="E6" s="438" t="s">
        <v>10</v>
      </c>
      <c r="F6" s="344">
        <v>45000</v>
      </c>
      <c r="G6" s="344">
        <v>2023</v>
      </c>
      <c r="H6" s="344">
        <v>2025</v>
      </c>
      <c r="I6" s="344" t="s">
        <v>1129</v>
      </c>
      <c r="J6" s="454" t="s">
        <v>23</v>
      </c>
    </row>
    <row r="7" ht="175.5" hidden="1" spans="1:10">
      <c r="A7" s="440"/>
      <c r="B7" s="231" t="e">
        <f t="shared" si="0"/>
        <v>#REF!</v>
      </c>
      <c r="C7" s="377" t="s">
        <v>1745</v>
      </c>
      <c r="D7" s="377" t="s">
        <v>1746</v>
      </c>
      <c r="E7" s="438" t="s">
        <v>85</v>
      </c>
      <c r="F7" s="438">
        <v>65000</v>
      </c>
      <c r="G7" s="438"/>
      <c r="H7" s="438">
        <v>2022</v>
      </c>
      <c r="I7" s="438" t="s">
        <v>273</v>
      </c>
      <c r="J7" s="454" t="s">
        <v>273</v>
      </c>
    </row>
    <row r="8" ht="108" spans="1:10">
      <c r="A8" s="440"/>
      <c r="B8" s="231" t="e">
        <f t="shared" si="0"/>
        <v>#REF!</v>
      </c>
      <c r="C8" s="377" t="s">
        <v>1971</v>
      </c>
      <c r="D8" s="377" t="s">
        <v>1749</v>
      </c>
      <c r="E8" s="438" t="s">
        <v>10</v>
      </c>
      <c r="F8" s="438">
        <v>16100</v>
      </c>
      <c r="G8" s="344" t="s">
        <v>21</v>
      </c>
      <c r="H8" s="344" t="s">
        <v>21</v>
      </c>
      <c r="I8" s="438" t="s">
        <v>278</v>
      </c>
      <c r="J8" s="454" t="s">
        <v>278</v>
      </c>
    </row>
    <row r="9" ht="121.5" spans="1:10">
      <c r="A9" s="440"/>
      <c r="B9" s="231" t="e">
        <f t="shared" si="0"/>
        <v>#REF!</v>
      </c>
      <c r="C9" s="377" t="s">
        <v>1972</v>
      </c>
      <c r="D9" s="377" t="s">
        <v>1752</v>
      </c>
      <c r="E9" s="438" t="s">
        <v>10</v>
      </c>
      <c r="F9" s="438">
        <v>2441</v>
      </c>
      <c r="G9" s="344" t="s">
        <v>21</v>
      </c>
      <c r="H9" s="344" t="s">
        <v>21</v>
      </c>
      <c r="I9" s="438" t="s">
        <v>248</v>
      </c>
      <c r="J9" s="454" t="s">
        <v>248</v>
      </c>
    </row>
    <row r="10" ht="270" hidden="1" spans="1:10">
      <c r="A10" s="441"/>
      <c r="B10" s="231" t="e">
        <f t="shared" si="0"/>
        <v>#REF!</v>
      </c>
      <c r="C10" s="377" t="s">
        <v>1754</v>
      </c>
      <c r="D10" s="377" t="s">
        <v>1755</v>
      </c>
      <c r="E10" s="438" t="s">
        <v>1756</v>
      </c>
      <c r="F10" s="438">
        <v>12438.8</v>
      </c>
      <c r="G10" s="344" t="s">
        <v>21</v>
      </c>
      <c r="H10" s="344" t="s">
        <v>21</v>
      </c>
      <c r="I10" s="438" t="s">
        <v>24</v>
      </c>
      <c r="J10" s="454" t="str">
        <f>I10</f>
        <v>泉港区</v>
      </c>
    </row>
    <row r="11" ht="313.5" hidden="1" spans="1:10">
      <c r="A11" s="442"/>
      <c r="B11" s="231" t="e">
        <f t="shared" si="0"/>
        <v>#REF!</v>
      </c>
      <c r="C11" s="443" t="s">
        <v>1757</v>
      </c>
      <c r="D11" s="444" t="s">
        <v>1758</v>
      </c>
      <c r="E11" s="443" t="s">
        <v>85</v>
      </c>
      <c r="F11" s="381">
        <v>8000</v>
      </c>
      <c r="G11" s="381">
        <v>2020</v>
      </c>
      <c r="H11" s="443">
        <v>2023</v>
      </c>
      <c r="I11" s="443" t="s">
        <v>37</v>
      </c>
      <c r="J11" s="376" t="s">
        <v>38</v>
      </c>
    </row>
    <row r="12" ht="156" spans="1:10">
      <c r="A12" s="445" t="s">
        <v>1079</v>
      </c>
      <c r="B12" s="231" t="e">
        <f t="shared" si="0"/>
        <v>#REF!</v>
      </c>
      <c r="C12" s="137" t="s">
        <v>1080</v>
      </c>
      <c r="D12" s="137" t="s">
        <v>1081</v>
      </c>
      <c r="E12" s="446" t="s">
        <v>10</v>
      </c>
      <c r="F12" s="239">
        <v>120000</v>
      </c>
      <c r="G12" s="233" t="s">
        <v>21</v>
      </c>
      <c r="H12" s="233" t="s">
        <v>21</v>
      </c>
      <c r="I12" s="183" t="s">
        <v>277</v>
      </c>
      <c r="J12" s="446" t="s">
        <v>278</v>
      </c>
    </row>
    <row r="13" ht="96" spans="1:10">
      <c r="A13" s="447"/>
      <c r="B13" s="231" t="e">
        <f t="shared" si="0"/>
        <v>#REF!</v>
      </c>
      <c r="C13" s="137" t="s">
        <v>1084</v>
      </c>
      <c r="D13" s="137" t="s">
        <v>1085</v>
      </c>
      <c r="E13" s="446" t="s">
        <v>10</v>
      </c>
      <c r="F13" s="239">
        <v>67350</v>
      </c>
      <c r="G13" s="183">
        <v>2021</v>
      </c>
      <c r="H13" s="183">
        <v>2025</v>
      </c>
      <c r="I13" s="183" t="s">
        <v>553</v>
      </c>
      <c r="J13" s="446" t="s">
        <v>23</v>
      </c>
    </row>
    <row r="14" ht="85.5" spans="1:10">
      <c r="A14" s="447"/>
      <c r="B14" s="231" t="e">
        <f t="shared" si="0"/>
        <v>#REF!</v>
      </c>
      <c r="C14" s="376" t="s">
        <v>1759</v>
      </c>
      <c r="D14" s="382" t="s">
        <v>1760</v>
      </c>
      <c r="E14" s="376" t="s">
        <v>10</v>
      </c>
      <c r="F14" s="381">
        <v>1000</v>
      </c>
      <c r="G14" s="448">
        <v>2021</v>
      </c>
      <c r="H14" s="376">
        <v>2021</v>
      </c>
      <c r="I14" s="455" t="s">
        <v>37</v>
      </c>
      <c r="J14" s="376" t="s">
        <v>38</v>
      </c>
    </row>
    <row r="15" ht="288" spans="1:10">
      <c r="A15" s="447"/>
      <c r="B15" s="231" t="e">
        <f t="shared" si="0"/>
        <v>#REF!</v>
      </c>
      <c r="C15" s="437" t="s">
        <v>1761</v>
      </c>
      <c r="D15" s="437" t="s">
        <v>1762</v>
      </c>
      <c r="E15" s="449" t="s">
        <v>10</v>
      </c>
      <c r="F15" s="437">
        <v>58000</v>
      </c>
      <c r="G15" s="437">
        <v>2021</v>
      </c>
      <c r="H15" s="437" t="s">
        <v>21</v>
      </c>
      <c r="I15" s="437" t="s">
        <v>110</v>
      </c>
      <c r="J15" s="454" t="s">
        <v>110</v>
      </c>
    </row>
    <row r="16" ht="213.75" hidden="1" spans="1:10">
      <c r="A16" s="450"/>
      <c r="B16" s="231" t="e">
        <f t="shared" si="0"/>
        <v>#REF!</v>
      </c>
      <c r="C16" s="376" t="s">
        <v>1763</v>
      </c>
      <c r="D16" s="382" t="s">
        <v>1764</v>
      </c>
      <c r="E16" s="449" t="s">
        <v>85</v>
      </c>
      <c r="F16" s="381">
        <v>2000</v>
      </c>
      <c r="G16" s="381">
        <v>2015</v>
      </c>
      <c r="H16" s="376">
        <v>2022</v>
      </c>
      <c r="I16" s="456" t="s">
        <v>149</v>
      </c>
      <c r="J16" s="376" t="s">
        <v>34</v>
      </c>
    </row>
    <row r="17" ht="120" hidden="1" spans="1:10">
      <c r="A17" s="445" t="s">
        <v>930</v>
      </c>
      <c r="B17" s="231" t="e">
        <f t="shared" si="0"/>
        <v>#REF!</v>
      </c>
      <c r="C17" s="137" t="s">
        <v>1086</v>
      </c>
      <c r="D17" s="137" t="s">
        <v>1087</v>
      </c>
      <c r="E17" s="446" t="s">
        <v>85</v>
      </c>
      <c r="F17" s="239" t="s">
        <v>21</v>
      </c>
      <c r="G17" s="183">
        <v>2021</v>
      </c>
      <c r="H17" s="183">
        <v>2025</v>
      </c>
      <c r="I17" s="183" t="s">
        <v>520</v>
      </c>
      <c r="J17" s="446" t="s">
        <v>23</v>
      </c>
    </row>
    <row r="18" ht="216" spans="1:10">
      <c r="A18" s="447"/>
      <c r="B18" s="231" t="e">
        <f t="shared" si="0"/>
        <v>#REF!</v>
      </c>
      <c r="C18" s="282" t="s">
        <v>1769</v>
      </c>
      <c r="D18" s="282" t="s">
        <v>1770</v>
      </c>
      <c r="E18" s="438" t="s">
        <v>10</v>
      </c>
      <c r="F18" s="282">
        <v>1721</v>
      </c>
      <c r="G18" s="282">
        <v>2021</v>
      </c>
      <c r="H18" s="282">
        <v>2021</v>
      </c>
      <c r="I18" s="376" t="s">
        <v>243</v>
      </c>
      <c r="J18" s="376" t="s">
        <v>54</v>
      </c>
    </row>
    <row r="19" ht="94.5" hidden="1" spans="1:10">
      <c r="A19" s="447"/>
      <c r="B19" s="231" t="e">
        <f t="shared" si="0"/>
        <v>#REF!</v>
      </c>
      <c r="C19" s="451" t="s">
        <v>1771</v>
      </c>
      <c r="D19" s="451" t="s">
        <v>1772</v>
      </c>
      <c r="E19" s="449" t="s">
        <v>85</v>
      </c>
      <c r="F19" s="449">
        <v>2000</v>
      </c>
      <c r="G19" s="449"/>
      <c r="H19" s="449"/>
      <c r="I19" s="449" t="s">
        <v>1616</v>
      </c>
      <c r="J19" s="454" t="s">
        <v>23</v>
      </c>
    </row>
    <row r="20" ht="81" hidden="1" spans="1:10">
      <c r="A20" s="447"/>
      <c r="B20" s="231" t="e">
        <f t="shared" si="0"/>
        <v>#REF!</v>
      </c>
      <c r="C20" s="451" t="s">
        <v>1773</v>
      </c>
      <c r="D20" s="451" t="s">
        <v>1774</v>
      </c>
      <c r="E20" s="449" t="s">
        <v>11</v>
      </c>
      <c r="F20" s="449">
        <v>5000</v>
      </c>
      <c r="G20" s="449"/>
      <c r="H20" s="449"/>
      <c r="I20" s="449" t="s">
        <v>1616</v>
      </c>
      <c r="J20" s="454" t="s">
        <v>23</v>
      </c>
    </row>
    <row r="21" ht="199.5" spans="1:10">
      <c r="A21" s="447"/>
      <c r="B21" s="231" t="e">
        <f t="shared" si="0"/>
        <v>#REF!</v>
      </c>
      <c r="C21" s="443" t="s">
        <v>1775</v>
      </c>
      <c r="D21" s="382" t="s">
        <v>1776</v>
      </c>
      <c r="E21" s="376" t="s">
        <v>10</v>
      </c>
      <c r="F21" s="381">
        <v>790</v>
      </c>
      <c r="G21" s="381">
        <v>2021</v>
      </c>
      <c r="H21" s="376">
        <v>2021</v>
      </c>
      <c r="I21" s="449" t="s">
        <v>247</v>
      </c>
      <c r="J21" s="438" t="s">
        <v>248</v>
      </c>
    </row>
    <row r="22" ht="128.25" hidden="1" spans="1:10">
      <c r="A22" s="447"/>
      <c r="B22" s="231" t="e">
        <f t="shared" si="0"/>
        <v>#REF!</v>
      </c>
      <c r="C22" s="376" t="s">
        <v>1777</v>
      </c>
      <c r="D22" s="382" t="s">
        <v>1778</v>
      </c>
      <c r="E22" s="376" t="s">
        <v>85</v>
      </c>
      <c r="F22" s="381">
        <v>1500</v>
      </c>
      <c r="G22" s="381">
        <v>2018</v>
      </c>
      <c r="H22" s="376">
        <v>2022</v>
      </c>
      <c r="I22" s="449" t="s">
        <v>272</v>
      </c>
      <c r="J22" s="438" t="s">
        <v>273</v>
      </c>
    </row>
    <row r="23" ht="42.75" spans="1:10">
      <c r="A23" s="447"/>
      <c r="B23" s="231" t="e">
        <f t="shared" si="0"/>
        <v>#REF!</v>
      </c>
      <c r="C23" s="376" t="s">
        <v>1779</v>
      </c>
      <c r="D23" s="382" t="s">
        <v>1976</v>
      </c>
      <c r="E23" s="376" t="s">
        <v>10</v>
      </c>
      <c r="F23" s="381">
        <v>800</v>
      </c>
      <c r="G23" s="381">
        <v>2021</v>
      </c>
      <c r="H23" s="376">
        <v>2021</v>
      </c>
      <c r="I23" s="449" t="s">
        <v>277</v>
      </c>
      <c r="J23" s="438" t="s">
        <v>278</v>
      </c>
    </row>
    <row r="24" ht="99.75" spans="1:10">
      <c r="A24" s="450"/>
      <c r="B24" s="231" t="e">
        <f t="shared" si="0"/>
        <v>#REF!</v>
      </c>
      <c r="C24" s="443" t="s">
        <v>1781</v>
      </c>
      <c r="D24" s="382" t="s">
        <v>1782</v>
      </c>
      <c r="E24" s="376" t="s">
        <v>10</v>
      </c>
      <c r="F24" s="381">
        <v>500</v>
      </c>
      <c r="G24" s="381">
        <v>2021</v>
      </c>
      <c r="H24" s="344">
        <v>2021</v>
      </c>
      <c r="I24" s="344" t="s">
        <v>520</v>
      </c>
      <c r="J24" s="438" t="s">
        <v>23</v>
      </c>
    </row>
    <row r="25" ht="96" spans="1:10">
      <c r="A25" s="445" t="s">
        <v>1783</v>
      </c>
      <c r="B25" s="231" t="e">
        <f t="shared" si="0"/>
        <v>#REF!</v>
      </c>
      <c r="C25" s="344" t="s">
        <v>1784</v>
      </c>
      <c r="D25" s="344" t="s">
        <v>1785</v>
      </c>
      <c r="E25" s="438" t="s">
        <v>10</v>
      </c>
      <c r="F25" s="344" t="s">
        <v>21</v>
      </c>
      <c r="G25" s="381">
        <v>2021</v>
      </c>
      <c r="H25" s="344" t="s">
        <v>21</v>
      </c>
      <c r="I25" s="344" t="s">
        <v>1082</v>
      </c>
      <c r="J25" s="454" t="s">
        <v>248</v>
      </c>
    </row>
    <row r="26" ht="168" spans="1:10">
      <c r="A26" s="452"/>
      <c r="B26" s="231" t="e">
        <f t="shared" si="0"/>
        <v>#REF!</v>
      </c>
      <c r="C26" s="344" t="s">
        <v>1787</v>
      </c>
      <c r="D26" s="344" t="s">
        <v>1788</v>
      </c>
      <c r="E26" s="438" t="s">
        <v>10</v>
      </c>
      <c r="F26" s="344" t="s">
        <v>21</v>
      </c>
      <c r="G26" s="381">
        <v>2020</v>
      </c>
      <c r="H26" s="344" t="s">
        <v>21</v>
      </c>
      <c r="I26" s="344" t="s">
        <v>1082</v>
      </c>
      <c r="J26" s="454" t="s">
        <v>273</v>
      </c>
    </row>
    <row r="27" ht="72" spans="1:10">
      <c r="A27" s="452"/>
      <c r="B27" s="231" t="e">
        <f t="shared" si="0"/>
        <v>#REF!</v>
      </c>
      <c r="C27" s="344" t="s">
        <v>1977</v>
      </c>
      <c r="D27" s="344" t="s">
        <v>1766</v>
      </c>
      <c r="E27" s="438" t="s">
        <v>10</v>
      </c>
      <c r="F27" s="344" t="s">
        <v>21</v>
      </c>
      <c r="G27" s="344">
        <v>2021</v>
      </c>
      <c r="H27" s="344" t="s">
        <v>21</v>
      </c>
      <c r="I27" s="344" t="s">
        <v>1082</v>
      </c>
      <c r="J27" s="454" t="s">
        <v>264</v>
      </c>
    </row>
    <row r="28" ht="192" spans="1:10">
      <c r="A28" s="453"/>
      <c r="B28" s="231" t="e">
        <f t="shared" si="0"/>
        <v>#REF!</v>
      </c>
      <c r="C28" s="344" t="s">
        <v>1789</v>
      </c>
      <c r="D28" s="344" t="s">
        <v>1790</v>
      </c>
      <c r="E28" s="438" t="s">
        <v>10</v>
      </c>
      <c r="F28" s="344" t="s">
        <v>21</v>
      </c>
      <c r="G28" s="344" t="s">
        <v>21</v>
      </c>
      <c r="H28" s="344" t="s">
        <v>21</v>
      </c>
      <c r="I28" s="344" t="s">
        <v>1082</v>
      </c>
      <c r="J28" s="454" t="s">
        <v>38</v>
      </c>
    </row>
  </sheetData>
  <autoFilter ref="E1:E28">
    <filterColumn colId="0">
      <customFilters>
        <customFilter operator="equal" val="新建"/>
      </customFilters>
    </filterColumn>
    <extLst/>
  </autoFilter>
  <mergeCells count="5">
    <mergeCell ref="A1:J1"/>
    <mergeCell ref="A2:A11"/>
    <mergeCell ref="A12:A16"/>
    <mergeCell ref="A17:A24"/>
    <mergeCell ref="A25:A28"/>
  </mergeCells>
  <dataValidations count="1">
    <dataValidation type="list" allowBlank="1" showInputMessage="1" showErrorMessage="1" sqref="E1:E28">
      <formula1>"新建,续建,谋划"</formula1>
    </dataValidation>
  </dataValidations>
  <pageMargins left="0.699305555555556" right="0.699305555555556" top="0.75" bottom="0.75"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U114"/>
  <sheetViews>
    <sheetView topLeftCell="A10" workbookViewId="0">
      <selection activeCell="A2" sqref="A2:A12"/>
    </sheetView>
  </sheetViews>
  <sheetFormatPr defaultColWidth="9.81666666666667" defaultRowHeight="13.5"/>
  <sheetData>
    <row r="1" s="11" customFormat="1" ht="14.25" spans="1:31">
      <c r="A1" s="385" t="s">
        <v>2005</v>
      </c>
      <c r="B1" s="386"/>
      <c r="C1" s="386"/>
      <c r="D1" s="386"/>
      <c r="E1" s="386"/>
      <c r="F1" s="387"/>
      <c r="G1" s="387"/>
      <c r="H1" s="387"/>
      <c r="I1" s="386"/>
      <c r="J1" s="387"/>
      <c r="AB1" s="270"/>
      <c r="AC1" s="12"/>
      <c r="AE1" s="12"/>
    </row>
    <row r="2" s="38" customFormat="1" ht="90" spans="1:31">
      <c r="A2" s="388" t="s">
        <v>615</v>
      </c>
      <c r="B2" s="231" t="e">
        <f>#REF!+1</f>
        <v>#REF!</v>
      </c>
      <c r="C2" s="389" t="s">
        <v>616</v>
      </c>
      <c r="D2" s="389" t="s">
        <v>617</v>
      </c>
      <c r="E2" s="389" t="s">
        <v>10</v>
      </c>
      <c r="F2" s="390">
        <v>26814</v>
      </c>
      <c r="G2" s="389">
        <v>2021.1</v>
      </c>
      <c r="H2" s="389">
        <v>2022.12</v>
      </c>
      <c r="I2" s="389" t="s">
        <v>618</v>
      </c>
      <c r="J2" s="389" t="s">
        <v>59</v>
      </c>
      <c r="AB2" s="416"/>
      <c r="AC2" s="23"/>
      <c r="AE2" s="23"/>
    </row>
    <row r="3" s="38" customFormat="1" ht="90" spans="1:31">
      <c r="A3" s="388"/>
      <c r="B3" s="231" t="e">
        <f t="shared" ref="B3:B66" si="0">B2+1</f>
        <v>#REF!</v>
      </c>
      <c r="C3" s="389" t="s">
        <v>620</v>
      </c>
      <c r="D3" s="389" t="s">
        <v>621</v>
      </c>
      <c r="E3" s="389" t="s">
        <v>10</v>
      </c>
      <c r="F3" s="390">
        <v>23765.3</v>
      </c>
      <c r="G3" s="389">
        <v>2021.1</v>
      </c>
      <c r="H3" s="389">
        <v>2022.12</v>
      </c>
      <c r="I3" s="389" t="s">
        <v>622</v>
      </c>
      <c r="J3" s="389" t="s">
        <v>47</v>
      </c>
      <c r="AB3" s="416"/>
      <c r="AC3" s="23"/>
      <c r="AE3" s="23"/>
    </row>
    <row r="4" s="38" customFormat="1" ht="77.25" spans="1:31">
      <c r="A4" s="388"/>
      <c r="B4" s="231" t="e">
        <f t="shared" si="0"/>
        <v>#REF!</v>
      </c>
      <c r="C4" s="389" t="s">
        <v>623</v>
      </c>
      <c r="D4" s="389" t="s">
        <v>624</v>
      </c>
      <c r="E4" s="389" t="s">
        <v>10</v>
      </c>
      <c r="F4" s="391">
        <v>1321</v>
      </c>
      <c r="G4" s="392">
        <v>2021.1</v>
      </c>
      <c r="H4" s="392">
        <v>2022.12</v>
      </c>
      <c r="I4" s="389" t="s">
        <v>625</v>
      </c>
      <c r="J4" s="389" t="s">
        <v>110</v>
      </c>
      <c r="AB4" s="416"/>
      <c r="AC4" s="23"/>
      <c r="AE4" s="23"/>
    </row>
    <row r="5" s="38" customFormat="1" ht="77.25" spans="1:31">
      <c r="A5" s="388"/>
      <c r="B5" s="231" t="e">
        <f t="shared" si="0"/>
        <v>#REF!</v>
      </c>
      <c r="C5" s="389" t="s">
        <v>626</v>
      </c>
      <c r="D5" s="389" t="s">
        <v>629</v>
      </c>
      <c r="E5" s="393" t="s">
        <v>10</v>
      </c>
      <c r="F5" s="394">
        <v>10677</v>
      </c>
      <c r="G5" s="395">
        <v>2021</v>
      </c>
      <c r="H5" s="395">
        <v>2022</v>
      </c>
      <c r="I5" s="414" t="s">
        <v>628</v>
      </c>
      <c r="J5" s="389" t="s">
        <v>38</v>
      </c>
      <c r="K5" s="389" t="s">
        <v>38</v>
      </c>
      <c r="L5" s="389" t="s">
        <v>38</v>
      </c>
      <c r="M5" s="389" t="s">
        <v>38</v>
      </c>
      <c r="N5" s="389" t="s">
        <v>38</v>
      </c>
      <c r="O5" s="389" t="s">
        <v>38</v>
      </c>
      <c r="P5" s="389" t="s">
        <v>38</v>
      </c>
      <c r="Q5" s="389" t="s">
        <v>38</v>
      </c>
      <c r="R5" s="389" t="s">
        <v>38</v>
      </c>
      <c r="S5" s="389" t="s">
        <v>38</v>
      </c>
      <c r="T5" s="389" t="s">
        <v>38</v>
      </c>
      <c r="U5" s="389" t="s">
        <v>38</v>
      </c>
      <c r="V5" s="389" t="s">
        <v>38</v>
      </c>
      <c r="W5" s="389" t="s">
        <v>38</v>
      </c>
      <c r="X5" s="389" t="s">
        <v>38</v>
      </c>
      <c r="Y5" s="389" t="s">
        <v>38</v>
      </c>
      <c r="Z5" s="389" t="s">
        <v>38</v>
      </c>
      <c r="AA5" s="393" t="s">
        <v>38</v>
      </c>
      <c r="AB5" s="416"/>
      <c r="AC5" s="23"/>
      <c r="AE5" s="23"/>
    </row>
    <row r="6" s="38" customFormat="1" ht="77.25" spans="1:31">
      <c r="A6" s="388"/>
      <c r="B6" s="231" t="e">
        <f t="shared" si="0"/>
        <v>#REF!</v>
      </c>
      <c r="C6" s="389" t="s">
        <v>630</v>
      </c>
      <c r="D6" s="389" t="s">
        <v>631</v>
      </c>
      <c r="E6" s="389" t="s">
        <v>10</v>
      </c>
      <c r="F6" s="396">
        <v>2308</v>
      </c>
      <c r="G6" s="397">
        <v>2021.1</v>
      </c>
      <c r="H6" s="397">
        <v>2021.12</v>
      </c>
      <c r="I6" s="389" t="s">
        <v>632</v>
      </c>
      <c r="J6" s="389" t="s">
        <v>248</v>
      </c>
      <c r="AB6" s="416"/>
      <c r="AC6" s="23"/>
      <c r="AE6" s="23"/>
    </row>
    <row r="7" s="38" customFormat="1" ht="77.25" spans="1:31">
      <c r="A7" s="388"/>
      <c r="B7" s="231" t="e">
        <f t="shared" si="0"/>
        <v>#REF!</v>
      </c>
      <c r="C7" s="389" t="s">
        <v>633</v>
      </c>
      <c r="D7" s="389" t="s">
        <v>634</v>
      </c>
      <c r="E7" s="389" t="s">
        <v>10</v>
      </c>
      <c r="F7" s="390">
        <v>2872</v>
      </c>
      <c r="G7" s="389">
        <v>2021.1</v>
      </c>
      <c r="H7" s="389">
        <v>2021.12</v>
      </c>
      <c r="I7" s="389" t="s">
        <v>635</v>
      </c>
      <c r="J7" s="389" t="s">
        <v>264</v>
      </c>
      <c r="K7" s="389" t="s">
        <v>264</v>
      </c>
      <c r="L7" s="389" t="s">
        <v>264</v>
      </c>
      <c r="M7" s="389" t="s">
        <v>264</v>
      </c>
      <c r="N7" s="389" t="s">
        <v>264</v>
      </c>
      <c r="O7" s="389" t="s">
        <v>264</v>
      </c>
      <c r="P7" s="389" t="s">
        <v>264</v>
      </c>
      <c r="Q7" s="389" t="s">
        <v>264</v>
      </c>
      <c r="R7" s="389" t="s">
        <v>264</v>
      </c>
      <c r="S7" s="389" t="s">
        <v>264</v>
      </c>
      <c r="T7" s="389" t="s">
        <v>264</v>
      </c>
      <c r="U7" s="389" t="s">
        <v>264</v>
      </c>
      <c r="V7" s="389" t="s">
        <v>264</v>
      </c>
      <c r="W7" s="389" t="s">
        <v>264</v>
      </c>
      <c r="X7" s="389" t="s">
        <v>264</v>
      </c>
      <c r="Y7" s="389" t="s">
        <v>264</v>
      </c>
      <c r="Z7" s="389" t="s">
        <v>264</v>
      </c>
      <c r="AA7" s="393" t="s">
        <v>264</v>
      </c>
      <c r="AB7" s="416"/>
      <c r="AC7" s="23"/>
      <c r="AE7" s="23"/>
    </row>
    <row r="8" s="38" customFormat="1" ht="77.25" spans="1:31">
      <c r="A8" s="388"/>
      <c r="B8" s="231" t="e">
        <f t="shared" si="0"/>
        <v>#REF!</v>
      </c>
      <c r="C8" s="389" t="s">
        <v>636</v>
      </c>
      <c r="D8" s="398" t="s">
        <v>637</v>
      </c>
      <c r="E8" s="398" t="s">
        <v>10</v>
      </c>
      <c r="F8" s="399">
        <v>5550</v>
      </c>
      <c r="G8" s="398">
        <v>2021.1</v>
      </c>
      <c r="H8" s="398">
        <v>2022.12</v>
      </c>
      <c r="I8" s="389" t="s">
        <v>638</v>
      </c>
      <c r="J8" s="389" t="s">
        <v>34</v>
      </c>
      <c r="K8" s="389" t="s">
        <v>34</v>
      </c>
      <c r="L8" s="389" t="s">
        <v>34</v>
      </c>
      <c r="M8" s="389" t="s">
        <v>34</v>
      </c>
      <c r="N8" s="389" t="s">
        <v>34</v>
      </c>
      <c r="O8" s="389" t="s">
        <v>34</v>
      </c>
      <c r="P8" s="389" t="s">
        <v>34</v>
      </c>
      <c r="Q8" s="389" t="s">
        <v>34</v>
      </c>
      <c r="R8" s="389" t="s">
        <v>34</v>
      </c>
      <c r="S8" s="389" t="s">
        <v>34</v>
      </c>
      <c r="T8" s="389" t="s">
        <v>34</v>
      </c>
      <c r="U8" s="389" t="s">
        <v>34</v>
      </c>
      <c r="V8" s="389" t="s">
        <v>34</v>
      </c>
      <c r="W8" s="389" t="s">
        <v>34</v>
      </c>
      <c r="X8" s="389" t="s">
        <v>34</v>
      </c>
      <c r="Y8" s="389" t="s">
        <v>34</v>
      </c>
      <c r="Z8" s="389" t="s">
        <v>34</v>
      </c>
      <c r="AA8" s="393" t="s">
        <v>34</v>
      </c>
      <c r="AB8" s="417"/>
      <c r="AC8" s="23"/>
      <c r="AE8" s="23"/>
    </row>
    <row r="9" s="38" customFormat="1" ht="77.25" spans="1:31">
      <c r="A9" s="388"/>
      <c r="B9" s="231" t="e">
        <f t="shared" si="0"/>
        <v>#REF!</v>
      </c>
      <c r="C9" s="389" t="s">
        <v>639</v>
      </c>
      <c r="D9" s="389" t="s">
        <v>640</v>
      </c>
      <c r="E9" s="389" t="s">
        <v>10</v>
      </c>
      <c r="F9" s="390">
        <v>744.28</v>
      </c>
      <c r="G9" s="389">
        <v>2021.1</v>
      </c>
      <c r="H9" s="389">
        <v>2021.12</v>
      </c>
      <c r="I9" s="389" t="s">
        <v>641</v>
      </c>
      <c r="J9" s="389" t="s">
        <v>54</v>
      </c>
      <c r="AB9" s="416"/>
      <c r="AC9" s="23"/>
      <c r="AE9" s="23"/>
    </row>
    <row r="10" s="38" customFormat="1" ht="77.25" spans="1:31">
      <c r="A10" s="388"/>
      <c r="B10" s="231" t="e">
        <f t="shared" si="0"/>
        <v>#REF!</v>
      </c>
      <c r="C10" s="389" t="s">
        <v>642</v>
      </c>
      <c r="D10" s="389" t="s">
        <v>643</v>
      </c>
      <c r="E10" s="389" t="s">
        <v>10</v>
      </c>
      <c r="F10" s="390">
        <v>1400</v>
      </c>
      <c r="G10" s="389">
        <v>2021.8</v>
      </c>
      <c r="H10" s="389">
        <v>2021.12</v>
      </c>
      <c r="I10" s="389" t="s">
        <v>644</v>
      </c>
      <c r="J10" s="389" t="s">
        <v>24</v>
      </c>
      <c r="AB10" s="275"/>
      <c r="AC10" s="23"/>
      <c r="AE10" s="23"/>
    </row>
    <row r="11" s="38" customFormat="1" ht="77.25" spans="1:31">
      <c r="A11" s="388"/>
      <c r="B11" s="231" t="e">
        <f t="shared" si="0"/>
        <v>#REF!</v>
      </c>
      <c r="C11" s="389" t="s">
        <v>648</v>
      </c>
      <c r="D11" s="389" t="s">
        <v>649</v>
      </c>
      <c r="E11" s="389" t="s">
        <v>10</v>
      </c>
      <c r="F11" s="390">
        <v>1315.5</v>
      </c>
      <c r="G11" s="389">
        <v>2021.1</v>
      </c>
      <c r="H11" s="389">
        <v>2022.12</v>
      </c>
      <c r="I11" s="389" t="s">
        <v>650</v>
      </c>
      <c r="J11" s="389" t="s">
        <v>273</v>
      </c>
      <c r="AB11" s="416"/>
      <c r="AC11" s="23"/>
      <c r="AE11" s="23"/>
    </row>
    <row r="12" s="38" customFormat="1" ht="77.25" spans="1:31">
      <c r="A12" s="388"/>
      <c r="B12" s="231" t="e">
        <f t="shared" si="0"/>
        <v>#REF!</v>
      </c>
      <c r="C12" s="389" t="s">
        <v>651</v>
      </c>
      <c r="D12" s="389" t="s">
        <v>652</v>
      </c>
      <c r="E12" s="389" t="s">
        <v>10</v>
      </c>
      <c r="F12" s="390">
        <v>704</v>
      </c>
      <c r="G12" s="389">
        <v>2021.1</v>
      </c>
      <c r="H12" s="389">
        <v>2022.12</v>
      </c>
      <c r="I12" s="389" t="s">
        <v>653</v>
      </c>
      <c r="J12" s="389" t="s">
        <v>278</v>
      </c>
      <c r="AB12" s="416"/>
      <c r="AC12" s="23"/>
      <c r="AE12" s="23"/>
    </row>
    <row r="13" s="38" customFormat="1" ht="115.5" spans="1:31">
      <c r="A13" s="400"/>
      <c r="B13" s="231" t="e">
        <f t="shared" si="0"/>
        <v>#REF!</v>
      </c>
      <c r="C13" s="389" t="s">
        <v>655</v>
      </c>
      <c r="D13" s="389" t="s">
        <v>658</v>
      </c>
      <c r="E13" s="389" t="s">
        <v>10</v>
      </c>
      <c r="F13" s="390">
        <v>10000</v>
      </c>
      <c r="G13" s="389">
        <v>2021</v>
      </c>
      <c r="H13" s="389">
        <v>2025</v>
      </c>
      <c r="I13" s="389" t="s">
        <v>659</v>
      </c>
      <c r="J13" s="389" t="s">
        <v>47</v>
      </c>
      <c r="AB13" s="23"/>
      <c r="AC13" s="23"/>
      <c r="AE13" s="23"/>
    </row>
    <row r="14" s="38" customFormat="1" ht="128.25" spans="1:31">
      <c r="A14" s="400"/>
      <c r="B14" s="231" t="e">
        <f t="shared" si="0"/>
        <v>#REF!</v>
      </c>
      <c r="C14" s="389" t="s">
        <v>661</v>
      </c>
      <c r="D14" s="389" t="s">
        <v>662</v>
      </c>
      <c r="E14" s="389" t="s">
        <v>10</v>
      </c>
      <c r="F14" s="390">
        <v>14000</v>
      </c>
      <c r="G14" s="389">
        <v>2021.1</v>
      </c>
      <c r="H14" s="389">
        <v>2025.12</v>
      </c>
      <c r="I14" s="389" t="s">
        <v>663</v>
      </c>
      <c r="J14" s="389" t="s">
        <v>59</v>
      </c>
      <c r="AB14" s="416"/>
      <c r="AC14" s="23"/>
      <c r="AE14" s="23"/>
    </row>
    <row r="15" s="38" customFormat="1" ht="102.75" spans="1:31">
      <c r="A15" s="400"/>
      <c r="B15" s="231" t="e">
        <f t="shared" si="0"/>
        <v>#REF!</v>
      </c>
      <c r="C15" s="389" t="s">
        <v>664</v>
      </c>
      <c r="D15" s="389" t="s">
        <v>665</v>
      </c>
      <c r="E15" s="389" t="s">
        <v>10</v>
      </c>
      <c r="F15" s="390">
        <v>7000</v>
      </c>
      <c r="G15" s="389">
        <v>2021.1</v>
      </c>
      <c r="H15" s="389">
        <v>2025.12</v>
      </c>
      <c r="I15" s="389" t="s">
        <v>663</v>
      </c>
      <c r="J15" s="389" t="s">
        <v>59</v>
      </c>
      <c r="AB15" s="416"/>
      <c r="AC15" s="23"/>
      <c r="AE15" s="23"/>
    </row>
    <row r="16" s="38" customFormat="1" ht="115.5" spans="1:31">
      <c r="A16" s="400"/>
      <c r="B16" s="231" t="e">
        <f t="shared" si="0"/>
        <v>#REF!</v>
      </c>
      <c r="C16" s="389" t="s">
        <v>666</v>
      </c>
      <c r="D16" s="389" t="s">
        <v>667</v>
      </c>
      <c r="E16" s="389" t="s">
        <v>10</v>
      </c>
      <c r="F16" s="390">
        <v>15500</v>
      </c>
      <c r="G16" s="389">
        <v>2021.1</v>
      </c>
      <c r="H16" s="389">
        <v>2025.12</v>
      </c>
      <c r="I16" s="389" t="s">
        <v>663</v>
      </c>
      <c r="J16" s="389" t="s">
        <v>59</v>
      </c>
      <c r="AB16" s="416"/>
      <c r="AC16" s="23"/>
      <c r="AE16" s="23"/>
    </row>
    <row r="17" s="38" customFormat="1" ht="115.5" spans="1:31">
      <c r="A17" s="400"/>
      <c r="B17" s="231" t="e">
        <f t="shared" si="0"/>
        <v>#REF!</v>
      </c>
      <c r="C17" s="389" t="s">
        <v>668</v>
      </c>
      <c r="D17" s="389" t="s">
        <v>669</v>
      </c>
      <c r="E17" s="389" t="s">
        <v>10</v>
      </c>
      <c r="F17" s="390">
        <v>10000</v>
      </c>
      <c r="G17" s="389">
        <v>2021.1</v>
      </c>
      <c r="H17" s="389">
        <v>2025.12</v>
      </c>
      <c r="I17" s="389" t="s">
        <v>659</v>
      </c>
      <c r="J17" s="389" t="s">
        <v>47</v>
      </c>
      <c r="AB17" s="416"/>
      <c r="AC17" s="23"/>
      <c r="AE17" s="23"/>
    </row>
    <row r="18" s="38" customFormat="1" ht="115.5" spans="1:31">
      <c r="A18" s="400"/>
      <c r="B18" s="231" t="e">
        <f t="shared" si="0"/>
        <v>#REF!</v>
      </c>
      <c r="C18" s="389" t="s">
        <v>670</v>
      </c>
      <c r="D18" s="389" t="s">
        <v>671</v>
      </c>
      <c r="E18" s="389" t="s">
        <v>10</v>
      </c>
      <c r="F18" s="390">
        <v>21500</v>
      </c>
      <c r="G18" s="389">
        <v>2021.1</v>
      </c>
      <c r="H18" s="389">
        <v>2025.12</v>
      </c>
      <c r="I18" s="389" t="s">
        <v>659</v>
      </c>
      <c r="J18" s="389" t="s">
        <v>47</v>
      </c>
      <c r="AB18" s="416"/>
      <c r="AC18" s="23"/>
      <c r="AE18" s="23"/>
    </row>
    <row r="19" s="38" customFormat="1" ht="115.5" spans="1:31">
      <c r="A19" s="400"/>
      <c r="B19" s="231" t="e">
        <f t="shared" si="0"/>
        <v>#REF!</v>
      </c>
      <c r="C19" s="398" t="s">
        <v>672</v>
      </c>
      <c r="D19" s="398" t="s">
        <v>674</v>
      </c>
      <c r="E19" s="398" t="s">
        <v>10</v>
      </c>
      <c r="F19" s="399">
        <v>10000</v>
      </c>
      <c r="G19" s="398">
        <v>2021</v>
      </c>
      <c r="H19" s="398">
        <v>2025</v>
      </c>
      <c r="I19" s="398" t="s">
        <v>659</v>
      </c>
      <c r="J19" s="398" t="s">
        <v>47</v>
      </c>
      <c r="AB19" s="23"/>
      <c r="AC19" s="23"/>
      <c r="AE19" s="23"/>
    </row>
    <row r="20" s="38" customFormat="1" ht="115.5" spans="1:31">
      <c r="A20" s="400"/>
      <c r="B20" s="231" t="e">
        <f t="shared" si="0"/>
        <v>#REF!</v>
      </c>
      <c r="C20" s="398" t="s">
        <v>675</v>
      </c>
      <c r="D20" s="398" t="s">
        <v>676</v>
      </c>
      <c r="E20" s="398" t="s">
        <v>10</v>
      </c>
      <c r="F20" s="399">
        <v>30000</v>
      </c>
      <c r="G20" s="398">
        <v>2021.1</v>
      </c>
      <c r="H20" s="398">
        <v>2025.12</v>
      </c>
      <c r="I20" s="398" t="s">
        <v>659</v>
      </c>
      <c r="J20" s="398" t="s">
        <v>677</v>
      </c>
      <c r="AB20" s="416"/>
      <c r="AC20" s="23"/>
      <c r="AE20" s="23"/>
    </row>
    <row r="21" s="38" customFormat="1" ht="26.25" customHeight="1" spans="1:31">
      <c r="A21" s="401" t="s">
        <v>678</v>
      </c>
      <c r="B21" s="231" t="e">
        <f t="shared" si="0"/>
        <v>#REF!</v>
      </c>
      <c r="C21" s="389" t="s">
        <v>679</v>
      </c>
      <c r="D21" s="389" t="s">
        <v>680</v>
      </c>
      <c r="E21" s="389" t="s">
        <v>10</v>
      </c>
      <c r="F21" s="389">
        <v>100000</v>
      </c>
      <c r="G21" s="389" t="s">
        <v>21</v>
      </c>
      <c r="H21" s="389" t="s">
        <v>21</v>
      </c>
      <c r="I21" s="389" t="s">
        <v>681</v>
      </c>
      <c r="J21" s="389" t="s">
        <v>47</v>
      </c>
      <c r="AB21" s="416"/>
      <c r="AC21" s="23"/>
      <c r="AE21" s="23"/>
    </row>
    <row r="22" s="38" customFormat="1" ht="409.5" hidden="1" spans="1:31">
      <c r="A22" s="402"/>
      <c r="B22" s="231" t="e">
        <f t="shared" si="0"/>
        <v>#REF!</v>
      </c>
      <c r="C22" s="389" t="s">
        <v>682</v>
      </c>
      <c r="D22" s="389" t="s">
        <v>683</v>
      </c>
      <c r="E22" s="389" t="s">
        <v>85</v>
      </c>
      <c r="F22" s="390">
        <v>46950</v>
      </c>
      <c r="G22" s="403" t="s">
        <v>350</v>
      </c>
      <c r="H22" s="404">
        <v>2023.12</v>
      </c>
      <c r="I22" s="389" t="s">
        <v>46</v>
      </c>
      <c r="J22" s="389" t="s">
        <v>47</v>
      </c>
      <c r="AB22" s="271"/>
      <c r="AC22" s="23"/>
      <c r="AE22" s="23"/>
    </row>
    <row r="23" s="38" customFormat="1" ht="77.25" spans="1:31">
      <c r="A23" s="402"/>
      <c r="B23" s="231" t="e">
        <f t="shared" si="0"/>
        <v>#REF!</v>
      </c>
      <c r="C23" s="389" t="s">
        <v>684</v>
      </c>
      <c r="D23" s="389" t="s">
        <v>685</v>
      </c>
      <c r="E23" s="389" t="s">
        <v>10</v>
      </c>
      <c r="F23" s="390">
        <v>27000</v>
      </c>
      <c r="G23" s="404">
        <v>2021.7</v>
      </c>
      <c r="H23" s="389">
        <v>2024.12</v>
      </c>
      <c r="I23" s="389" t="s">
        <v>686</v>
      </c>
      <c r="J23" s="389" t="s">
        <v>687</v>
      </c>
      <c r="AB23" s="416"/>
      <c r="AC23" s="23"/>
      <c r="AE23" s="23"/>
    </row>
    <row r="24" s="38" customFormat="1" ht="77.25" hidden="1" spans="1:31">
      <c r="A24" s="402"/>
      <c r="B24" s="231" t="e">
        <f t="shared" si="0"/>
        <v>#REF!</v>
      </c>
      <c r="C24" s="389" t="s">
        <v>688</v>
      </c>
      <c r="D24" s="389" t="s">
        <v>689</v>
      </c>
      <c r="E24" s="389" t="s">
        <v>11</v>
      </c>
      <c r="F24" s="390" t="s">
        <v>21</v>
      </c>
      <c r="G24" s="404" t="s">
        <v>21</v>
      </c>
      <c r="H24" s="389" t="s">
        <v>21</v>
      </c>
      <c r="I24" s="389" t="s">
        <v>686</v>
      </c>
      <c r="J24" s="389" t="s">
        <v>687</v>
      </c>
      <c r="AB24" s="416"/>
      <c r="AC24" s="23"/>
      <c r="AE24" s="23"/>
    </row>
    <row r="25" s="38" customFormat="1" ht="77.25" hidden="1" spans="1:31">
      <c r="A25" s="402"/>
      <c r="B25" s="231" t="e">
        <f t="shared" si="0"/>
        <v>#REF!</v>
      </c>
      <c r="C25" s="405" t="s">
        <v>2006</v>
      </c>
      <c r="D25" s="405" t="s">
        <v>1532</v>
      </c>
      <c r="E25" s="405" t="s">
        <v>85</v>
      </c>
      <c r="F25" s="406">
        <v>100000</v>
      </c>
      <c r="G25" s="405" t="s">
        <v>350</v>
      </c>
      <c r="H25" s="405">
        <v>2022</v>
      </c>
      <c r="I25" s="405" t="s">
        <v>692</v>
      </c>
      <c r="J25" s="405" t="s">
        <v>693</v>
      </c>
      <c r="AB25" s="416"/>
      <c r="AC25" s="23"/>
      <c r="AE25" s="23"/>
    </row>
    <row r="26" s="38" customFormat="1" ht="77.25" spans="1:31">
      <c r="A26" s="402"/>
      <c r="B26" s="231" t="e">
        <f t="shared" si="0"/>
        <v>#REF!</v>
      </c>
      <c r="C26" s="389" t="s">
        <v>690</v>
      </c>
      <c r="D26" s="389" t="s">
        <v>691</v>
      </c>
      <c r="E26" s="389" t="s">
        <v>10</v>
      </c>
      <c r="F26" s="390">
        <v>941600</v>
      </c>
      <c r="G26" s="389">
        <v>2021.9</v>
      </c>
      <c r="H26" s="389" t="s">
        <v>21</v>
      </c>
      <c r="I26" s="389" t="s">
        <v>692</v>
      </c>
      <c r="J26" s="389" t="s">
        <v>693</v>
      </c>
      <c r="AB26" s="416"/>
      <c r="AC26" s="23"/>
      <c r="AE26" s="23"/>
    </row>
    <row r="27" s="38" customFormat="1" ht="166.5" spans="1:31">
      <c r="A27" s="402"/>
      <c r="B27" s="231" t="e">
        <f t="shared" si="0"/>
        <v>#REF!</v>
      </c>
      <c r="C27" s="389" t="s">
        <v>694</v>
      </c>
      <c r="D27" s="389" t="s">
        <v>695</v>
      </c>
      <c r="E27" s="389" t="s">
        <v>10</v>
      </c>
      <c r="F27" s="390">
        <v>100000</v>
      </c>
      <c r="G27" s="389">
        <v>2021.6</v>
      </c>
      <c r="H27" s="389">
        <v>2023.12</v>
      </c>
      <c r="I27" s="389" t="s">
        <v>133</v>
      </c>
      <c r="J27" s="389" t="s">
        <v>47</v>
      </c>
      <c r="AB27" s="416"/>
      <c r="AC27" s="23"/>
      <c r="AE27" s="23"/>
    </row>
    <row r="28" s="38" customFormat="1" ht="102.75" spans="1:31">
      <c r="A28" s="402"/>
      <c r="B28" s="231" t="e">
        <f t="shared" si="0"/>
        <v>#REF!</v>
      </c>
      <c r="C28" s="389" t="s">
        <v>696</v>
      </c>
      <c r="D28" s="389" t="s">
        <v>697</v>
      </c>
      <c r="E28" s="389" t="s">
        <v>10</v>
      </c>
      <c r="F28" s="390">
        <v>100000</v>
      </c>
      <c r="G28" s="389" t="s">
        <v>21</v>
      </c>
      <c r="H28" s="389" t="s">
        <v>21</v>
      </c>
      <c r="I28" s="389" t="s">
        <v>311</v>
      </c>
      <c r="J28" s="389" t="s">
        <v>59</v>
      </c>
      <c r="AB28" s="416"/>
      <c r="AC28" s="23"/>
      <c r="AE28" s="23"/>
    </row>
    <row r="29" s="38" customFormat="1" ht="166.5" spans="1:31">
      <c r="A29" s="402"/>
      <c r="B29" s="231" t="e">
        <f t="shared" si="0"/>
        <v>#REF!</v>
      </c>
      <c r="C29" s="389" t="s">
        <v>698</v>
      </c>
      <c r="D29" s="389" t="s">
        <v>699</v>
      </c>
      <c r="E29" s="389" t="s">
        <v>10</v>
      </c>
      <c r="F29" s="390">
        <v>180000</v>
      </c>
      <c r="G29" s="389" t="s">
        <v>21</v>
      </c>
      <c r="H29" s="389" t="s">
        <v>21</v>
      </c>
      <c r="I29" s="389" t="s">
        <v>311</v>
      </c>
      <c r="J29" s="389" t="s">
        <v>59</v>
      </c>
      <c r="AB29" s="416"/>
      <c r="AC29" s="23"/>
      <c r="AE29" s="23"/>
    </row>
    <row r="30" s="38" customFormat="1" ht="141" spans="1:31">
      <c r="A30" s="402"/>
      <c r="B30" s="231" t="e">
        <f t="shared" si="0"/>
        <v>#REF!</v>
      </c>
      <c r="C30" s="389" t="s">
        <v>700</v>
      </c>
      <c r="D30" s="389" t="s">
        <v>701</v>
      </c>
      <c r="E30" s="389" t="s">
        <v>10</v>
      </c>
      <c r="F30" s="407">
        <v>1500000</v>
      </c>
      <c r="G30" s="408">
        <v>2021.12</v>
      </c>
      <c r="H30" s="408">
        <v>2025.12</v>
      </c>
      <c r="I30" s="415" t="s">
        <v>353</v>
      </c>
      <c r="J30" s="389" t="s">
        <v>47</v>
      </c>
      <c r="AB30" s="271"/>
      <c r="AC30" s="23"/>
      <c r="AE30" s="23"/>
    </row>
    <row r="31" s="38" customFormat="1" ht="102.75" spans="1:31">
      <c r="A31" s="402"/>
      <c r="B31" s="231" t="e">
        <f t="shared" si="0"/>
        <v>#REF!</v>
      </c>
      <c r="C31" s="389" t="s">
        <v>702</v>
      </c>
      <c r="D31" s="389" t="s">
        <v>703</v>
      </c>
      <c r="E31" s="389" t="s">
        <v>10</v>
      </c>
      <c r="F31" s="407">
        <v>83100</v>
      </c>
      <c r="G31" s="390">
        <v>2021.1</v>
      </c>
      <c r="H31" s="390">
        <v>2025.12</v>
      </c>
      <c r="I31" s="389" t="s">
        <v>704</v>
      </c>
      <c r="J31" s="389" t="s">
        <v>47</v>
      </c>
      <c r="AB31" s="416"/>
      <c r="AC31" s="23"/>
      <c r="AE31" s="23"/>
    </row>
    <row r="32" s="38" customFormat="1" ht="230.25" spans="1:31">
      <c r="A32" s="402"/>
      <c r="B32" s="231" t="e">
        <f t="shared" si="0"/>
        <v>#REF!</v>
      </c>
      <c r="C32" s="389" t="s">
        <v>705</v>
      </c>
      <c r="D32" s="389" t="s">
        <v>706</v>
      </c>
      <c r="E32" s="389" t="s">
        <v>10</v>
      </c>
      <c r="F32" s="389">
        <v>372000</v>
      </c>
      <c r="G32" s="408">
        <v>2021.7</v>
      </c>
      <c r="H32" s="408">
        <v>2025.12</v>
      </c>
      <c r="I32" s="415" t="s">
        <v>353</v>
      </c>
      <c r="J32" s="389" t="s">
        <v>47</v>
      </c>
      <c r="AB32" s="271"/>
      <c r="AC32" s="23"/>
      <c r="AE32" s="23"/>
    </row>
    <row r="33" s="38" customFormat="1" ht="115.5" spans="1:31">
      <c r="A33" s="402"/>
      <c r="B33" s="231" t="e">
        <f t="shared" si="0"/>
        <v>#REF!</v>
      </c>
      <c r="C33" s="389" t="s">
        <v>707</v>
      </c>
      <c r="D33" s="389" t="s">
        <v>708</v>
      </c>
      <c r="E33" s="389" t="s">
        <v>10</v>
      </c>
      <c r="F33" s="409">
        <v>733800</v>
      </c>
      <c r="G33" s="410">
        <v>2021.1</v>
      </c>
      <c r="H33" s="404">
        <v>2025.6</v>
      </c>
      <c r="I33" s="415" t="s">
        <v>353</v>
      </c>
      <c r="J33" s="389" t="s">
        <v>47</v>
      </c>
      <c r="AB33" s="271"/>
      <c r="AC33" s="23"/>
      <c r="AE33" s="23"/>
    </row>
    <row r="34" s="38" customFormat="1" ht="77.25" hidden="1" spans="1:31">
      <c r="A34" s="402"/>
      <c r="B34" s="231" t="e">
        <f t="shared" si="0"/>
        <v>#REF!</v>
      </c>
      <c r="C34" s="389" t="s">
        <v>709</v>
      </c>
      <c r="D34" s="389" t="s">
        <v>710</v>
      </c>
      <c r="E34" s="389" t="s">
        <v>85</v>
      </c>
      <c r="F34" s="389">
        <v>56500</v>
      </c>
      <c r="G34" s="390">
        <v>2020.9</v>
      </c>
      <c r="H34" s="390">
        <v>2025.12</v>
      </c>
      <c r="I34" s="389" t="s">
        <v>711</v>
      </c>
      <c r="J34" s="389" t="s">
        <v>59</v>
      </c>
      <c r="AB34" s="416"/>
      <c r="AC34" s="23"/>
      <c r="AE34" s="23"/>
    </row>
    <row r="35" s="38" customFormat="1" ht="204.75" hidden="1" spans="1:31">
      <c r="A35" s="402"/>
      <c r="B35" s="231" t="e">
        <f t="shared" si="0"/>
        <v>#REF!</v>
      </c>
      <c r="C35" s="389" t="s">
        <v>712</v>
      </c>
      <c r="D35" s="389" t="s">
        <v>713</v>
      </c>
      <c r="E35" s="389" t="s">
        <v>85</v>
      </c>
      <c r="F35" s="389">
        <v>50157</v>
      </c>
      <c r="G35" s="389">
        <v>2020.7</v>
      </c>
      <c r="H35" s="389">
        <v>2023.12</v>
      </c>
      <c r="I35" s="389" t="s">
        <v>686</v>
      </c>
      <c r="J35" s="389" t="s">
        <v>47</v>
      </c>
      <c r="AB35" s="416"/>
      <c r="AC35" s="23"/>
      <c r="AE35" s="23"/>
    </row>
    <row r="36" s="38" customFormat="1" ht="77.25" spans="1:31">
      <c r="A36" s="402"/>
      <c r="B36" s="231" t="e">
        <f t="shared" si="0"/>
        <v>#REF!</v>
      </c>
      <c r="C36" s="389" t="s">
        <v>714</v>
      </c>
      <c r="D36" s="389" t="s">
        <v>715</v>
      </c>
      <c r="E36" s="389" t="s">
        <v>10</v>
      </c>
      <c r="F36" s="389">
        <v>38100</v>
      </c>
      <c r="G36" s="411" t="s">
        <v>21</v>
      </c>
      <c r="H36" s="389" t="s">
        <v>21</v>
      </c>
      <c r="I36" s="389" t="s">
        <v>686</v>
      </c>
      <c r="J36" s="389" t="s">
        <v>47</v>
      </c>
      <c r="AB36" s="416"/>
      <c r="AC36" s="23"/>
      <c r="AE36" s="23"/>
    </row>
    <row r="37" s="38" customFormat="1" ht="29.1" hidden="1" customHeight="1" spans="1:31">
      <c r="A37" s="402"/>
      <c r="B37" s="231" t="e">
        <f t="shared" si="0"/>
        <v>#REF!</v>
      </c>
      <c r="C37" s="389" t="s">
        <v>716</v>
      </c>
      <c r="D37" s="389" t="s">
        <v>717</v>
      </c>
      <c r="E37" s="389" t="s">
        <v>85</v>
      </c>
      <c r="F37" s="407">
        <v>132434</v>
      </c>
      <c r="G37" s="390">
        <v>2018.11</v>
      </c>
      <c r="H37" s="410">
        <v>2024.12</v>
      </c>
      <c r="I37" s="389" t="s">
        <v>718</v>
      </c>
      <c r="J37" s="389" t="s">
        <v>59</v>
      </c>
      <c r="AB37" s="416"/>
      <c r="AC37" s="23"/>
      <c r="AE37" s="23"/>
    </row>
    <row r="38" s="38" customFormat="1" ht="128.25" spans="1:31">
      <c r="A38" s="402"/>
      <c r="B38" s="231" t="e">
        <f t="shared" si="0"/>
        <v>#REF!</v>
      </c>
      <c r="C38" s="389" t="s">
        <v>719</v>
      </c>
      <c r="D38" s="389" t="s">
        <v>720</v>
      </c>
      <c r="E38" s="389" t="s">
        <v>10</v>
      </c>
      <c r="F38" s="389">
        <v>580000</v>
      </c>
      <c r="G38" s="408">
        <v>2021.7</v>
      </c>
      <c r="H38" s="408">
        <v>2025.12</v>
      </c>
      <c r="I38" s="415" t="s">
        <v>353</v>
      </c>
      <c r="J38" s="389" t="s">
        <v>47</v>
      </c>
      <c r="AB38" s="271"/>
      <c r="AC38" s="23"/>
      <c r="AE38" s="23"/>
    </row>
    <row r="39" s="38" customFormat="1" ht="128.25" hidden="1" spans="1:31">
      <c r="A39" s="402"/>
      <c r="B39" s="231" t="e">
        <f t="shared" si="0"/>
        <v>#REF!</v>
      </c>
      <c r="C39" s="389" t="s">
        <v>724</v>
      </c>
      <c r="D39" s="389" t="s">
        <v>725</v>
      </c>
      <c r="E39" s="389" t="s">
        <v>11</v>
      </c>
      <c r="F39" s="407">
        <v>25000</v>
      </c>
      <c r="G39" s="389" t="s">
        <v>21</v>
      </c>
      <c r="H39" s="389" t="s">
        <v>21</v>
      </c>
      <c r="I39" s="389" t="s">
        <v>21</v>
      </c>
      <c r="J39" s="389" t="s">
        <v>47</v>
      </c>
      <c r="AB39" s="416"/>
      <c r="AC39" s="23"/>
      <c r="AE39" s="23"/>
    </row>
    <row r="40" s="38" customFormat="1" ht="128.25" hidden="1" spans="1:31">
      <c r="A40" s="402"/>
      <c r="B40" s="231" t="e">
        <f t="shared" si="0"/>
        <v>#REF!</v>
      </c>
      <c r="C40" s="389" t="s">
        <v>726</v>
      </c>
      <c r="D40" s="389" t="s">
        <v>727</v>
      </c>
      <c r="E40" s="389" t="s">
        <v>11</v>
      </c>
      <c r="F40" s="407">
        <v>100000</v>
      </c>
      <c r="G40" s="389" t="s">
        <v>21</v>
      </c>
      <c r="H40" s="389" t="s">
        <v>21</v>
      </c>
      <c r="I40" s="389" t="s">
        <v>21</v>
      </c>
      <c r="J40" s="389" t="s">
        <v>47</v>
      </c>
      <c r="AB40" s="416"/>
      <c r="AC40" s="23"/>
      <c r="AE40" s="23"/>
    </row>
    <row r="41" s="38" customFormat="1" ht="243" hidden="1" spans="1:31">
      <c r="A41" s="402"/>
      <c r="B41" s="231" t="e">
        <f t="shared" si="0"/>
        <v>#REF!</v>
      </c>
      <c r="C41" s="389" t="s">
        <v>728</v>
      </c>
      <c r="D41" s="389" t="s">
        <v>729</v>
      </c>
      <c r="E41" s="389" t="s">
        <v>11</v>
      </c>
      <c r="F41" s="407">
        <v>300000</v>
      </c>
      <c r="G41" s="389" t="s">
        <v>21</v>
      </c>
      <c r="H41" s="389" t="s">
        <v>21</v>
      </c>
      <c r="I41" s="389" t="s">
        <v>21</v>
      </c>
      <c r="J41" s="389" t="s">
        <v>47</v>
      </c>
      <c r="AB41" s="416"/>
      <c r="AC41" s="23"/>
      <c r="AE41" s="23"/>
    </row>
    <row r="42" s="38" customFormat="1" ht="217.5" hidden="1" spans="1:31">
      <c r="A42" s="402"/>
      <c r="B42" s="231" t="e">
        <f t="shared" si="0"/>
        <v>#REF!</v>
      </c>
      <c r="C42" s="389" t="s">
        <v>730</v>
      </c>
      <c r="D42" s="389" t="s">
        <v>731</v>
      </c>
      <c r="E42" s="389" t="s">
        <v>11</v>
      </c>
      <c r="F42" s="407">
        <v>300000</v>
      </c>
      <c r="G42" s="389" t="s">
        <v>21</v>
      </c>
      <c r="H42" s="389" t="s">
        <v>21</v>
      </c>
      <c r="I42" s="389" t="s">
        <v>21</v>
      </c>
      <c r="J42" s="389" t="s">
        <v>47</v>
      </c>
      <c r="AB42" s="416"/>
      <c r="AC42" s="23"/>
      <c r="AE42" s="23"/>
    </row>
    <row r="43" s="38" customFormat="1" ht="204.75" hidden="1" spans="1:31">
      <c r="A43" s="402"/>
      <c r="B43" s="231" t="e">
        <f t="shared" si="0"/>
        <v>#REF!</v>
      </c>
      <c r="C43" s="389" t="s">
        <v>732</v>
      </c>
      <c r="D43" s="389" t="s">
        <v>733</v>
      </c>
      <c r="E43" s="389" t="s">
        <v>11</v>
      </c>
      <c r="F43" s="407">
        <v>700000</v>
      </c>
      <c r="G43" s="389" t="s">
        <v>21</v>
      </c>
      <c r="H43" s="389" t="s">
        <v>21</v>
      </c>
      <c r="I43" s="389" t="s">
        <v>21</v>
      </c>
      <c r="J43" s="389" t="s">
        <v>47</v>
      </c>
      <c r="AB43" s="416"/>
      <c r="AC43" s="23"/>
      <c r="AE43" s="23"/>
    </row>
    <row r="44" s="384" customFormat="1" ht="72.75" hidden="1" spans="1:99">
      <c r="A44" s="402"/>
      <c r="B44" s="231" t="e">
        <f t="shared" si="0"/>
        <v>#REF!</v>
      </c>
      <c r="C44" s="412" t="s">
        <v>734</v>
      </c>
      <c r="D44" s="412" t="s">
        <v>735</v>
      </c>
      <c r="E44" s="412" t="s">
        <v>11</v>
      </c>
      <c r="F44" s="413" t="s">
        <v>21</v>
      </c>
      <c r="G44" s="412">
        <v>2021</v>
      </c>
      <c r="H44" s="412">
        <v>2023</v>
      </c>
      <c r="I44" s="38" t="s">
        <v>619</v>
      </c>
      <c r="J44" s="412" t="s">
        <v>47</v>
      </c>
      <c r="AB44" s="45" t="s">
        <v>48</v>
      </c>
      <c r="AC44" s="23" t="s">
        <v>737</v>
      </c>
      <c r="AD44" s="38" t="s">
        <v>619</v>
      </c>
      <c r="AE44" s="23" t="s">
        <v>738</v>
      </c>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row>
    <row r="45" s="384" customFormat="1" ht="72.75" hidden="1" spans="1:99">
      <c r="A45" s="402"/>
      <c r="B45" s="231" t="e">
        <f t="shared" si="0"/>
        <v>#REF!</v>
      </c>
      <c r="C45" s="412" t="s">
        <v>739</v>
      </c>
      <c r="D45" s="412" t="s">
        <v>740</v>
      </c>
      <c r="E45" s="412" t="s">
        <v>11</v>
      </c>
      <c r="F45" s="413" t="s">
        <v>21</v>
      </c>
      <c r="G45" s="412">
        <v>2021</v>
      </c>
      <c r="H45" s="412">
        <v>2023</v>
      </c>
      <c r="I45" s="38" t="s">
        <v>619</v>
      </c>
      <c r="J45" s="412" t="s">
        <v>47</v>
      </c>
      <c r="AB45" s="45" t="s">
        <v>48</v>
      </c>
      <c r="AC45" s="23" t="s">
        <v>737</v>
      </c>
      <c r="AD45" s="38" t="s">
        <v>619</v>
      </c>
      <c r="AE45" s="23" t="s">
        <v>738</v>
      </c>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row>
    <row r="46" s="384" customFormat="1" ht="72.75" hidden="1" spans="1:99">
      <c r="A46" s="402"/>
      <c r="B46" s="231" t="e">
        <f t="shared" si="0"/>
        <v>#REF!</v>
      </c>
      <c r="C46" s="412" t="s">
        <v>741</v>
      </c>
      <c r="D46" s="412" t="s">
        <v>742</v>
      </c>
      <c r="E46" s="412" t="s">
        <v>11</v>
      </c>
      <c r="F46" s="413" t="s">
        <v>21</v>
      </c>
      <c r="G46" s="412">
        <v>2021</v>
      </c>
      <c r="H46" s="412">
        <v>2023</v>
      </c>
      <c r="I46" s="38" t="s">
        <v>619</v>
      </c>
      <c r="J46" s="412" t="s">
        <v>47</v>
      </c>
      <c r="AB46" s="45" t="s">
        <v>48</v>
      </c>
      <c r="AC46" s="23" t="s">
        <v>737</v>
      </c>
      <c r="AD46" s="38" t="s">
        <v>619</v>
      </c>
      <c r="AE46" s="23" t="s">
        <v>738</v>
      </c>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row>
    <row r="47" s="384" customFormat="1" ht="72.75" hidden="1" spans="1:99">
      <c r="A47" s="402"/>
      <c r="B47" s="231" t="e">
        <f t="shared" si="0"/>
        <v>#REF!</v>
      </c>
      <c r="C47" s="412" t="s">
        <v>743</v>
      </c>
      <c r="D47" s="412" t="s">
        <v>744</v>
      </c>
      <c r="E47" s="412" t="s">
        <v>11</v>
      </c>
      <c r="F47" s="413" t="s">
        <v>21</v>
      </c>
      <c r="G47" s="412">
        <v>2021</v>
      </c>
      <c r="H47" s="412">
        <v>2023</v>
      </c>
      <c r="I47" s="38" t="s">
        <v>619</v>
      </c>
      <c r="J47" s="412" t="s">
        <v>47</v>
      </c>
      <c r="AB47" s="45" t="s">
        <v>48</v>
      </c>
      <c r="AC47" s="23" t="s">
        <v>737</v>
      </c>
      <c r="AD47" s="38" t="s">
        <v>619</v>
      </c>
      <c r="AE47" s="23" t="s">
        <v>738</v>
      </c>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row>
    <row r="48" s="384" customFormat="1" ht="72.75" hidden="1" spans="1:99">
      <c r="A48" s="402"/>
      <c r="B48" s="231" t="e">
        <f t="shared" si="0"/>
        <v>#REF!</v>
      </c>
      <c r="C48" s="412" t="s">
        <v>745</v>
      </c>
      <c r="D48" s="412" t="s">
        <v>746</v>
      </c>
      <c r="E48" s="412" t="s">
        <v>11</v>
      </c>
      <c r="F48" s="413" t="s">
        <v>21</v>
      </c>
      <c r="G48" s="412">
        <v>2021</v>
      </c>
      <c r="H48" s="412">
        <v>2025</v>
      </c>
      <c r="I48" s="38" t="s">
        <v>619</v>
      </c>
      <c r="J48" s="412" t="s">
        <v>47</v>
      </c>
      <c r="AB48" s="45" t="s">
        <v>48</v>
      </c>
      <c r="AC48" s="23" t="s">
        <v>737</v>
      </c>
      <c r="AD48" s="38" t="s">
        <v>619</v>
      </c>
      <c r="AE48" s="23" t="s">
        <v>738</v>
      </c>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row>
    <row r="49" s="38" customFormat="1" ht="14.25" hidden="1" customHeight="1" spans="1:31">
      <c r="A49" s="402"/>
      <c r="B49" s="231" t="e">
        <f t="shared" si="0"/>
        <v>#REF!</v>
      </c>
      <c r="C49" s="412" t="s">
        <v>747</v>
      </c>
      <c r="D49" s="412" t="s">
        <v>748</v>
      </c>
      <c r="E49" s="412" t="s">
        <v>11</v>
      </c>
      <c r="F49" s="413" t="s">
        <v>21</v>
      </c>
      <c r="G49" s="412">
        <v>2021</v>
      </c>
      <c r="H49" s="412">
        <v>2023</v>
      </c>
      <c r="I49" s="412" t="s">
        <v>595</v>
      </c>
      <c r="J49" s="412" t="s">
        <v>47</v>
      </c>
      <c r="AB49" s="416"/>
      <c r="AC49" s="23"/>
      <c r="AE49" s="23"/>
    </row>
    <row r="50" s="38" customFormat="1" ht="39" hidden="1" spans="1:31">
      <c r="A50" s="402"/>
      <c r="B50" s="231" t="e">
        <f t="shared" si="0"/>
        <v>#REF!</v>
      </c>
      <c r="C50" s="412" t="s">
        <v>749</v>
      </c>
      <c r="D50" s="412" t="s">
        <v>750</v>
      </c>
      <c r="E50" s="412" t="s">
        <v>11</v>
      </c>
      <c r="F50" s="413" t="s">
        <v>21</v>
      </c>
      <c r="G50" s="412">
        <v>2021</v>
      </c>
      <c r="H50" s="412">
        <v>2023</v>
      </c>
      <c r="I50" s="412" t="s">
        <v>595</v>
      </c>
      <c r="J50" s="412" t="s">
        <v>47</v>
      </c>
      <c r="AB50" s="416"/>
      <c r="AC50" s="23"/>
      <c r="AE50" s="23"/>
    </row>
    <row r="51" s="38" customFormat="1" ht="77.25" hidden="1" spans="1:31">
      <c r="A51" s="402"/>
      <c r="B51" s="231" t="e">
        <f t="shared" si="0"/>
        <v>#REF!</v>
      </c>
      <c r="C51" s="412" t="s">
        <v>751</v>
      </c>
      <c r="D51" s="412" t="s">
        <v>752</v>
      </c>
      <c r="E51" s="412" t="s">
        <v>11</v>
      </c>
      <c r="F51" s="413" t="s">
        <v>21</v>
      </c>
      <c r="G51" s="412">
        <v>2022</v>
      </c>
      <c r="H51" s="412">
        <v>2024</v>
      </c>
      <c r="I51" s="412" t="s">
        <v>753</v>
      </c>
      <c r="J51" s="412" t="s">
        <v>59</v>
      </c>
      <c r="AB51" s="416"/>
      <c r="AC51" s="23"/>
      <c r="AE51" s="23"/>
    </row>
    <row r="52" s="38" customFormat="1" ht="77.25" hidden="1" spans="1:31">
      <c r="A52" s="402"/>
      <c r="B52" s="231" t="e">
        <f t="shared" si="0"/>
        <v>#REF!</v>
      </c>
      <c r="C52" s="412" t="s">
        <v>754</v>
      </c>
      <c r="D52" s="412" t="s">
        <v>755</v>
      </c>
      <c r="E52" s="412" t="s">
        <v>11</v>
      </c>
      <c r="F52" s="413" t="s">
        <v>21</v>
      </c>
      <c r="G52" s="412">
        <v>2022</v>
      </c>
      <c r="H52" s="412">
        <v>2025</v>
      </c>
      <c r="I52" s="412" t="s">
        <v>753</v>
      </c>
      <c r="J52" s="412" t="s">
        <v>59</v>
      </c>
      <c r="AB52" s="416"/>
      <c r="AC52" s="23"/>
      <c r="AE52" s="23"/>
    </row>
    <row r="53" s="38" customFormat="1" ht="192" spans="1:31">
      <c r="A53" s="402"/>
      <c r="B53" s="231" t="e">
        <f t="shared" si="0"/>
        <v>#REF!</v>
      </c>
      <c r="C53" s="389" t="s">
        <v>760</v>
      </c>
      <c r="D53" s="389" t="s">
        <v>761</v>
      </c>
      <c r="E53" s="389" t="s">
        <v>10</v>
      </c>
      <c r="F53" s="407">
        <v>25000</v>
      </c>
      <c r="G53" s="389"/>
      <c r="H53" s="389"/>
      <c r="I53" s="389" t="s">
        <v>219</v>
      </c>
      <c r="J53" s="389" t="s">
        <v>110</v>
      </c>
      <c r="K53" s="389" t="s">
        <v>110</v>
      </c>
      <c r="L53" s="389" t="s">
        <v>110</v>
      </c>
      <c r="M53" s="389" t="s">
        <v>110</v>
      </c>
      <c r="N53" s="389" t="s">
        <v>110</v>
      </c>
      <c r="O53" s="389" t="s">
        <v>110</v>
      </c>
      <c r="P53" s="389" t="s">
        <v>110</v>
      </c>
      <c r="Q53" s="389" t="s">
        <v>110</v>
      </c>
      <c r="R53" s="389" t="s">
        <v>110</v>
      </c>
      <c r="S53" s="389" t="s">
        <v>110</v>
      </c>
      <c r="T53" s="389" t="s">
        <v>110</v>
      </c>
      <c r="U53" s="389" t="s">
        <v>110</v>
      </c>
      <c r="V53" s="389" t="s">
        <v>110</v>
      </c>
      <c r="W53" s="389" t="s">
        <v>110</v>
      </c>
      <c r="X53" s="389" t="s">
        <v>110</v>
      </c>
      <c r="Y53" s="389" t="s">
        <v>110</v>
      </c>
      <c r="Z53" s="389" t="s">
        <v>110</v>
      </c>
      <c r="AA53" s="393" t="s">
        <v>110</v>
      </c>
      <c r="AB53" s="417"/>
      <c r="AC53" s="23"/>
      <c r="AE53" s="23"/>
    </row>
    <row r="54" s="38" customFormat="1" ht="204.75" spans="1:31">
      <c r="A54" s="402"/>
      <c r="B54" s="231" t="e">
        <f t="shared" si="0"/>
        <v>#REF!</v>
      </c>
      <c r="C54" s="389" t="s">
        <v>766</v>
      </c>
      <c r="D54" s="389" t="s">
        <v>767</v>
      </c>
      <c r="E54" s="389" t="s">
        <v>10</v>
      </c>
      <c r="F54" s="390">
        <v>135000</v>
      </c>
      <c r="G54" s="389" t="s">
        <v>21</v>
      </c>
      <c r="H54" s="389" t="s">
        <v>21</v>
      </c>
      <c r="I54" s="389" t="s">
        <v>219</v>
      </c>
      <c r="J54" s="389" t="s">
        <v>110</v>
      </c>
      <c r="AB54" s="416"/>
      <c r="AC54" s="23"/>
      <c r="AE54" s="23"/>
    </row>
    <row r="55" s="38" customFormat="1" ht="102.75" hidden="1" spans="1:31">
      <c r="A55" s="402"/>
      <c r="B55" s="231" t="e">
        <f t="shared" si="0"/>
        <v>#REF!</v>
      </c>
      <c r="C55" s="389" t="s">
        <v>768</v>
      </c>
      <c r="D55" s="389" t="s">
        <v>769</v>
      </c>
      <c r="E55" s="389" t="s">
        <v>85</v>
      </c>
      <c r="F55" s="389">
        <v>25000</v>
      </c>
      <c r="G55" s="389">
        <v>2020.7</v>
      </c>
      <c r="H55" s="389">
        <v>2022.3</v>
      </c>
      <c r="I55" s="389" t="s">
        <v>770</v>
      </c>
      <c r="J55" s="389" t="s">
        <v>110</v>
      </c>
      <c r="AB55" s="416"/>
      <c r="AC55" s="23"/>
      <c r="AE55" s="23"/>
    </row>
    <row r="56" s="38" customFormat="1" ht="102.75" spans="1:31">
      <c r="A56" s="402"/>
      <c r="B56" s="231" t="e">
        <f t="shared" si="0"/>
        <v>#REF!</v>
      </c>
      <c r="C56" s="389" t="s">
        <v>772</v>
      </c>
      <c r="D56" s="389" t="s">
        <v>773</v>
      </c>
      <c r="E56" s="389" t="s">
        <v>10</v>
      </c>
      <c r="F56" s="389">
        <v>3300</v>
      </c>
      <c r="G56" s="389">
        <v>2021.5</v>
      </c>
      <c r="H56" s="389">
        <v>2022.5</v>
      </c>
      <c r="I56" s="389" t="s">
        <v>774</v>
      </c>
      <c r="J56" s="389" t="s">
        <v>110</v>
      </c>
      <c r="AB56" s="416"/>
      <c r="AC56" s="23"/>
      <c r="AE56" s="23"/>
    </row>
    <row r="57" s="38" customFormat="1" ht="51.75" spans="1:31">
      <c r="A57" s="402"/>
      <c r="B57" s="231" t="e">
        <f t="shared" si="0"/>
        <v>#REF!</v>
      </c>
      <c r="C57" s="389" t="s">
        <v>778</v>
      </c>
      <c r="D57" s="389" t="s">
        <v>779</v>
      </c>
      <c r="E57" s="389" t="s">
        <v>10</v>
      </c>
      <c r="F57" s="390">
        <v>160000</v>
      </c>
      <c r="G57" s="389">
        <v>2021.9</v>
      </c>
      <c r="H57" s="389">
        <v>2021.12</v>
      </c>
      <c r="I57" s="389" t="s">
        <v>232</v>
      </c>
      <c r="J57" s="389" t="s">
        <v>24</v>
      </c>
      <c r="AB57" s="275"/>
      <c r="AC57" s="23"/>
      <c r="AE57" s="23"/>
    </row>
    <row r="58" s="38" customFormat="1" ht="217.5" hidden="1" spans="1:31">
      <c r="A58" s="402"/>
      <c r="B58" s="231" t="e">
        <f t="shared" si="0"/>
        <v>#REF!</v>
      </c>
      <c r="C58" s="389" t="s">
        <v>781</v>
      </c>
      <c r="D58" s="389" t="s">
        <v>782</v>
      </c>
      <c r="E58" s="389" t="s">
        <v>11</v>
      </c>
      <c r="F58" s="407">
        <v>800000</v>
      </c>
      <c r="G58" s="389" t="s">
        <v>21</v>
      </c>
      <c r="H58" s="389" t="s">
        <v>21</v>
      </c>
      <c r="I58" s="389" t="s">
        <v>21</v>
      </c>
      <c r="J58" s="389" t="s">
        <v>54</v>
      </c>
      <c r="AB58" s="416"/>
      <c r="AC58" s="23"/>
      <c r="AE58" s="23"/>
    </row>
    <row r="59" s="38" customFormat="1" ht="179.25" spans="1:31">
      <c r="A59" s="402"/>
      <c r="B59" s="231" t="e">
        <f t="shared" si="0"/>
        <v>#REF!</v>
      </c>
      <c r="C59" s="389" t="s">
        <v>783</v>
      </c>
      <c r="D59" s="389" t="s">
        <v>784</v>
      </c>
      <c r="E59" s="389" t="s">
        <v>10</v>
      </c>
      <c r="F59" s="390">
        <v>40000</v>
      </c>
      <c r="G59" s="389">
        <v>2021.12</v>
      </c>
      <c r="H59" s="389">
        <v>2025.12</v>
      </c>
      <c r="I59" s="389" t="s">
        <v>149</v>
      </c>
      <c r="J59" s="389" t="s">
        <v>34</v>
      </c>
      <c r="AB59" s="416"/>
      <c r="AC59" s="23"/>
      <c r="AE59" s="23"/>
    </row>
    <row r="60" s="38" customFormat="1" ht="268.5" hidden="1" spans="1:31">
      <c r="A60" s="402"/>
      <c r="B60" s="231" t="e">
        <f t="shared" si="0"/>
        <v>#REF!</v>
      </c>
      <c r="C60" s="389" t="s">
        <v>785</v>
      </c>
      <c r="D60" s="389" t="s">
        <v>786</v>
      </c>
      <c r="E60" s="389" t="s">
        <v>11</v>
      </c>
      <c r="F60" s="407" t="s">
        <v>21</v>
      </c>
      <c r="G60" s="389" t="s">
        <v>21</v>
      </c>
      <c r="H60" s="389" t="s">
        <v>21</v>
      </c>
      <c r="I60" s="389" t="s">
        <v>21</v>
      </c>
      <c r="J60" s="389" t="s">
        <v>38</v>
      </c>
      <c r="AB60" s="416"/>
      <c r="AC60" s="23"/>
      <c r="AE60" s="23"/>
    </row>
    <row r="61" s="38" customFormat="1" ht="141" spans="1:31">
      <c r="A61" s="402"/>
      <c r="B61" s="231" t="e">
        <f t="shared" si="0"/>
        <v>#REF!</v>
      </c>
      <c r="C61" s="389" t="s">
        <v>787</v>
      </c>
      <c r="D61" s="389" t="s">
        <v>788</v>
      </c>
      <c r="E61" s="389" t="s">
        <v>10</v>
      </c>
      <c r="F61" s="390">
        <v>30000</v>
      </c>
      <c r="G61" s="395">
        <v>2020</v>
      </c>
      <c r="H61" s="395">
        <v>2023</v>
      </c>
      <c r="I61" s="389" t="s">
        <v>37</v>
      </c>
      <c r="J61" s="389" t="s">
        <v>38</v>
      </c>
      <c r="AB61" s="416"/>
      <c r="AC61" s="23"/>
      <c r="AE61" s="23"/>
    </row>
    <row r="62" s="44" customFormat="1" ht="90" hidden="1" spans="1:31">
      <c r="A62" s="402"/>
      <c r="B62" s="231" t="e">
        <f t="shared" si="0"/>
        <v>#REF!</v>
      </c>
      <c r="C62" s="412" t="s">
        <v>792</v>
      </c>
      <c r="D62" s="412" t="s">
        <v>793</v>
      </c>
      <c r="E62" s="412" t="s">
        <v>11</v>
      </c>
      <c r="F62" s="413" t="s">
        <v>21</v>
      </c>
      <c r="G62" s="412">
        <v>2021</v>
      </c>
      <c r="H62" s="412">
        <v>2023</v>
      </c>
      <c r="I62" s="412" t="s">
        <v>37</v>
      </c>
      <c r="J62" s="412" t="s">
        <v>38</v>
      </c>
      <c r="AB62" s="271"/>
      <c r="AC62" s="45"/>
      <c r="AE62" s="45"/>
    </row>
    <row r="63" s="44" customFormat="1" ht="90" hidden="1" spans="1:31">
      <c r="A63" s="402"/>
      <c r="B63" s="231" t="e">
        <f t="shared" si="0"/>
        <v>#REF!</v>
      </c>
      <c r="C63" s="412" t="s">
        <v>794</v>
      </c>
      <c r="D63" s="412" t="s">
        <v>795</v>
      </c>
      <c r="E63" s="412" t="s">
        <v>11</v>
      </c>
      <c r="F63" s="413" t="s">
        <v>21</v>
      </c>
      <c r="G63" s="412">
        <v>2021</v>
      </c>
      <c r="H63" s="412">
        <v>2023</v>
      </c>
      <c r="I63" s="412" t="s">
        <v>37</v>
      </c>
      <c r="J63" s="412" t="s">
        <v>38</v>
      </c>
      <c r="AB63" s="271"/>
      <c r="AC63" s="45"/>
      <c r="AE63" s="45"/>
    </row>
    <row r="64" s="44" customFormat="1" ht="51.75" hidden="1" spans="1:31">
      <c r="A64" s="402"/>
      <c r="B64" s="231" t="e">
        <f t="shared" si="0"/>
        <v>#REF!</v>
      </c>
      <c r="C64" s="412" t="s">
        <v>796</v>
      </c>
      <c r="D64" s="412" t="s">
        <v>797</v>
      </c>
      <c r="E64" s="412" t="s">
        <v>11</v>
      </c>
      <c r="F64" s="413" t="s">
        <v>21</v>
      </c>
      <c r="G64" s="412">
        <v>2021</v>
      </c>
      <c r="H64" s="412">
        <v>2023</v>
      </c>
      <c r="I64" s="412" t="s">
        <v>37</v>
      </c>
      <c r="J64" s="412" t="s">
        <v>38</v>
      </c>
      <c r="AB64" s="271"/>
      <c r="AC64" s="45"/>
      <c r="AE64" s="45"/>
    </row>
    <row r="65" s="44" customFormat="1" ht="77.25" spans="1:31">
      <c r="A65" s="402"/>
      <c r="B65" s="231" t="e">
        <f t="shared" si="0"/>
        <v>#REF!</v>
      </c>
      <c r="C65" s="389" t="s">
        <v>798</v>
      </c>
      <c r="D65" s="389" t="s">
        <v>799</v>
      </c>
      <c r="E65" s="389" t="s">
        <v>10</v>
      </c>
      <c r="F65" s="390">
        <v>10000</v>
      </c>
      <c r="G65" s="389">
        <v>2021</v>
      </c>
      <c r="H65" s="389">
        <v>2025</v>
      </c>
      <c r="I65" s="389" t="s">
        <v>37</v>
      </c>
      <c r="J65" s="389" t="s">
        <v>38</v>
      </c>
      <c r="AB65" s="271"/>
      <c r="AC65" s="45"/>
      <c r="AE65" s="45"/>
    </row>
    <row r="66" s="44" customFormat="1" ht="64.5" hidden="1" spans="1:31">
      <c r="A66" s="402"/>
      <c r="B66" s="231" t="e">
        <f t="shared" si="0"/>
        <v>#REF!</v>
      </c>
      <c r="C66" s="389" t="s">
        <v>800</v>
      </c>
      <c r="D66" s="389" t="s">
        <v>801</v>
      </c>
      <c r="E66" s="389" t="s">
        <v>85</v>
      </c>
      <c r="F66" s="390">
        <v>16000</v>
      </c>
      <c r="G66" s="389">
        <v>2020</v>
      </c>
      <c r="H66" s="389">
        <v>2023</v>
      </c>
      <c r="I66" s="389" t="s">
        <v>37</v>
      </c>
      <c r="J66" s="389" t="s">
        <v>38</v>
      </c>
      <c r="AB66" s="271"/>
      <c r="AC66" s="45"/>
      <c r="AE66" s="45"/>
    </row>
    <row r="67" s="44" customFormat="1" ht="128.25" spans="1:31">
      <c r="A67" s="402"/>
      <c r="B67" s="231" t="e">
        <f t="shared" ref="B67:B114" si="1">B66+1</f>
        <v>#REF!</v>
      </c>
      <c r="C67" s="389" t="s">
        <v>802</v>
      </c>
      <c r="D67" s="389" t="s">
        <v>803</v>
      </c>
      <c r="E67" s="389" t="s">
        <v>10</v>
      </c>
      <c r="F67" s="390">
        <v>50000</v>
      </c>
      <c r="G67" s="389">
        <v>2021</v>
      </c>
      <c r="H67" s="389">
        <v>2025</v>
      </c>
      <c r="I67" s="389" t="s">
        <v>37</v>
      </c>
      <c r="J67" s="389" t="s">
        <v>38</v>
      </c>
      <c r="AB67" s="271"/>
      <c r="AC67" s="45"/>
      <c r="AE67" s="45"/>
    </row>
    <row r="68" s="44" customFormat="1" ht="128.25" spans="1:31">
      <c r="A68" s="402"/>
      <c r="B68" s="231" t="e">
        <f t="shared" si="1"/>
        <v>#REF!</v>
      </c>
      <c r="C68" s="389" t="s">
        <v>804</v>
      </c>
      <c r="D68" s="389" t="s">
        <v>805</v>
      </c>
      <c r="E68" s="389" t="s">
        <v>10</v>
      </c>
      <c r="F68" s="390">
        <v>80000</v>
      </c>
      <c r="G68" s="389">
        <v>2021</v>
      </c>
      <c r="H68" s="389">
        <v>2025</v>
      </c>
      <c r="I68" s="389" t="s">
        <v>37</v>
      </c>
      <c r="J68" s="389" t="s">
        <v>38</v>
      </c>
      <c r="AB68" s="271"/>
      <c r="AC68" s="45"/>
      <c r="AE68" s="45"/>
    </row>
    <row r="69" s="44" customFormat="1" ht="153.75" spans="1:31">
      <c r="A69" s="402"/>
      <c r="B69" s="231" t="e">
        <f t="shared" si="1"/>
        <v>#REF!</v>
      </c>
      <c r="C69" s="389" t="s">
        <v>806</v>
      </c>
      <c r="D69" s="389" t="s">
        <v>807</v>
      </c>
      <c r="E69" s="389" t="s">
        <v>10</v>
      </c>
      <c r="F69" s="390">
        <v>262500</v>
      </c>
      <c r="G69" s="389">
        <v>2021.9</v>
      </c>
      <c r="H69" s="389" t="s">
        <v>21</v>
      </c>
      <c r="I69" s="389" t="s">
        <v>262</v>
      </c>
      <c r="J69" s="389" t="s">
        <v>264</v>
      </c>
      <c r="K69" s="389" t="s">
        <v>264</v>
      </c>
      <c r="L69" s="389" t="s">
        <v>264</v>
      </c>
      <c r="M69" s="389" t="s">
        <v>264</v>
      </c>
      <c r="N69" s="389" t="s">
        <v>264</v>
      </c>
      <c r="O69" s="389" t="s">
        <v>264</v>
      </c>
      <c r="P69" s="389" t="s">
        <v>264</v>
      </c>
      <c r="Q69" s="389" t="s">
        <v>264</v>
      </c>
      <c r="R69" s="389" t="s">
        <v>264</v>
      </c>
      <c r="S69" s="389" t="s">
        <v>264</v>
      </c>
      <c r="T69" s="389" t="s">
        <v>264</v>
      </c>
      <c r="U69" s="389" t="s">
        <v>264</v>
      </c>
      <c r="V69" s="389" t="s">
        <v>264</v>
      </c>
      <c r="W69" s="389" t="s">
        <v>264</v>
      </c>
      <c r="X69" s="389" t="s">
        <v>264</v>
      </c>
      <c r="Y69" s="389" t="s">
        <v>264</v>
      </c>
      <c r="Z69" s="389" t="s">
        <v>264</v>
      </c>
      <c r="AA69" s="393" t="s">
        <v>264</v>
      </c>
      <c r="AB69" s="417"/>
      <c r="AC69" s="45"/>
      <c r="AE69" s="45"/>
    </row>
    <row r="70" s="38" customFormat="1" ht="217.5" spans="1:31">
      <c r="A70" s="402"/>
      <c r="B70" s="231" t="e">
        <f t="shared" si="1"/>
        <v>#REF!</v>
      </c>
      <c r="C70" s="418" t="s">
        <v>809</v>
      </c>
      <c r="D70" s="418" t="s">
        <v>810</v>
      </c>
      <c r="E70" s="389" t="s">
        <v>10</v>
      </c>
      <c r="F70" s="419" t="s">
        <v>811</v>
      </c>
      <c r="G70" s="420" t="s">
        <v>812</v>
      </c>
      <c r="H70" s="404">
        <v>2025.12</v>
      </c>
      <c r="I70" s="389" t="s">
        <v>247</v>
      </c>
      <c r="J70" s="389" t="s">
        <v>248</v>
      </c>
      <c r="AB70" s="416"/>
      <c r="AC70" s="23"/>
      <c r="AE70" s="23"/>
    </row>
    <row r="71" s="38" customFormat="1" ht="14.25" customHeight="1" spans="1:31">
      <c r="A71" s="402"/>
      <c r="B71" s="231" t="e">
        <f t="shared" si="1"/>
        <v>#REF!</v>
      </c>
      <c r="C71" s="389" t="s">
        <v>813</v>
      </c>
      <c r="D71" s="389" t="s">
        <v>814</v>
      </c>
      <c r="E71" s="389" t="s">
        <v>10</v>
      </c>
      <c r="F71" s="390">
        <v>2800000</v>
      </c>
      <c r="G71" s="389">
        <v>2021.6</v>
      </c>
      <c r="H71" s="389">
        <v>2025.12</v>
      </c>
      <c r="I71" s="389" t="s">
        <v>247</v>
      </c>
      <c r="J71" s="389" t="s">
        <v>248</v>
      </c>
      <c r="AB71" s="416"/>
      <c r="AC71" s="23"/>
      <c r="AE71" s="23"/>
    </row>
    <row r="72" s="38" customFormat="1" ht="14.25" customHeight="1" spans="1:31">
      <c r="A72" s="402"/>
      <c r="B72" s="231" t="e">
        <f t="shared" si="1"/>
        <v>#REF!</v>
      </c>
      <c r="C72" s="389" t="s">
        <v>815</v>
      </c>
      <c r="D72" s="389" t="s">
        <v>816</v>
      </c>
      <c r="E72" s="389" t="s">
        <v>10</v>
      </c>
      <c r="F72" s="390">
        <v>500000</v>
      </c>
      <c r="G72" s="404">
        <v>2021.7</v>
      </c>
      <c r="H72" s="404">
        <v>2025.12</v>
      </c>
      <c r="I72" s="389" t="s">
        <v>247</v>
      </c>
      <c r="J72" s="389" t="s">
        <v>248</v>
      </c>
      <c r="AB72" s="416"/>
      <c r="AC72" s="23"/>
      <c r="AE72" s="23"/>
    </row>
    <row r="73" s="38" customFormat="1" ht="141" spans="1:31">
      <c r="A73" s="402"/>
      <c r="B73" s="231" t="e">
        <f t="shared" si="1"/>
        <v>#REF!</v>
      </c>
      <c r="C73" s="389" t="s">
        <v>817</v>
      </c>
      <c r="D73" s="389" t="s">
        <v>818</v>
      </c>
      <c r="E73" s="389" t="s">
        <v>10</v>
      </c>
      <c r="F73" s="390">
        <v>250000</v>
      </c>
      <c r="G73" s="389">
        <v>2021.12</v>
      </c>
      <c r="H73" s="389">
        <v>2023.12</v>
      </c>
      <c r="I73" s="389" t="s">
        <v>247</v>
      </c>
      <c r="J73" s="389" t="s">
        <v>248</v>
      </c>
      <c r="AB73" s="416"/>
      <c r="AC73" s="23"/>
      <c r="AE73" s="23"/>
    </row>
    <row r="74" s="38" customFormat="1" ht="153.75" spans="1:31">
      <c r="A74" s="402"/>
      <c r="B74" s="231" t="e">
        <f t="shared" si="1"/>
        <v>#REF!</v>
      </c>
      <c r="C74" s="389" t="s">
        <v>819</v>
      </c>
      <c r="D74" s="389" t="s">
        <v>820</v>
      </c>
      <c r="E74" s="389" t="s">
        <v>10</v>
      </c>
      <c r="F74" s="390">
        <v>250000</v>
      </c>
      <c r="G74" s="404">
        <v>2021.7</v>
      </c>
      <c r="H74" s="404">
        <v>2025.12</v>
      </c>
      <c r="I74" s="389" t="s">
        <v>247</v>
      </c>
      <c r="J74" s="389" t="s">
        <v>248</v>
      </c>
      <c r="AB74" s="416"/>
      <c r="AC74" s="23"/>
      <c r="AE74" s="23"/>
    </row>
    <row r="75" s="38" customFormat="1" ht="90" spans="1:31">
      <c r="A75" s="402"/>
      <c r="B75" s="231" t="e">
        <f t="shared" si="1"/>
        <v>#REF!</v>
      </c>
      <c r="C75" s="389" t="s">
        <v>821</v>
      </c>
      <c r="D75" s="389" t="s">
        <v>822</v>
      </c>
      <c r="E75" s="389" t="s">
        <v>10</v>
      </c>
      <c r="F75" s="390">
        <v>250000</v>
      </c>
      <c r="G75" s="404">
        <v>2021.3</v>
      </c>
      <c r="H75" s="404">
        <v>2023.12</v>
      </c>
      <c r="I75" s="389" t="s">
        <v>247</v>
      </c>
      <c r="J75" s="389" t="s">
        <v>248</v>
      </c>
      <c r="AB75" s="416"/>
      <c r="AC75" s="23"/>
      <c r="AE75" s="23"/>
    </row>
    <row r="76" s="38" customFormat="1" ht="243" spans="1:31">
      <c r="A76" s="402"/>
      <c r="B76" s="231" t="e">
        <f t="shared" si="1"/>
        <v>#REF!</v>
      </c>
      <c r="C76" s="389" t="s">
        <v>823</v>
      </c>
      <c r="D76" s="389" t="s">
        <v>824</v>
      </c>
      <c r="E76" s="389" t="s">
        <v>10</v>
      </c>
      <c r="F76" s="390">
        <v>200000</v>
      </c>
      <c r="G76" s="404">
        <v>2021.1</v>
      </c>
      <c r="H76" s="404">
        <v>2023.12</v>
      </c>
      <c r="I76" s="389" t="s">
        <v>247</v>
      </c>
      <c r="J76" s="389" t="s">
        <v>248</v>
      </c>
      <c r="AB76" s="416"/>
      <c r="AC76" s="23"/>
      <c r="AE76" s="23"/>
    </row>
    <row r="77" s="38" customFormat="1" ht="153.75" spans="1:31">
      <c r="A77" s="402"/>
      <c r="B77" s="231" t="e">
        <f t="shared" si="1"/>
        <v>#REF!</v>
      </c>
      <c r="C77" s="389" t="s">
        <v>825</v>
      </c>
      <c r="D77" s="389" t="s">
        <v>826</v>
      </c>
      <c r="E77" s="389" t="s">
        <v>10</v>
      </c>
      <c r="F77" s="390">
        <v>200000</v>
      </c>
      <c r="G77" s="404">
        <v>2021.3</v>
      </c>
      <c r="H77" s="404">
        <v>2025.12</v>
      </c>
      <c r="I77" s="389" t="s">
        <v>247</v>
      </c>
      <c r="J77" s="389" t="s">
        <v>248</v>
      </c>
      <c r="AB77" s="416"/>
      <c r="AC77" s="23"/>
      <c r="AE77" s="23"/>
    </row>
    <row r="78" s="38" customFormat="1" ht="192" spans="1:31">
      <c r="A78" s="402"/>
      <c r="B78" s="231" t="e">
        <f t="shared" si="1"/>
        <v>#REF!</v>
      </c>
      <c r="C78" s="389" t="s">
        <v>827</v>
      </c>
      <c r="D78" s="389" t="s">
        <v>828</v>
      </c>
      <c r="E78" s="389" t="s">
        <v>10</v>
      </c>
      <c r="F78" s="390">
        <v>150000</v>
      </c>
      <c r="G78" s="421" t="s">
        <v>829</v>
      </c>
      <c r="H78" s="404">
        <v>2025.12</v>
      </c>
      <c r="I78" s="389" t="s">
        <v>247</v>
      </c>
      <c r="J78" s="389" t="s">
        <v>248</v>
      </c>
      <c r="AB78" s="416"/>
      <c r="AC78" s="23"/>
      <c r="AE78" s="23"/>
    </row>
    <row r="79" s="38" customFormat="1" ht="243" hidden="1" spans="1:31">
      <c r="A79" s="402"/>
      <c r="B79" s="231" t="e">
        <f t="shared" si="1"/>
        <v>#REF!</v>
      </c>
      <c r="C79" s="389" t="s">
        <v>830</v>
      </c>
      <c r="D79" s="389" t="s">
        <v>831</v>
      </c>
      <c r="E79" s="389" t="s">
        <v>85</v>
      </c>
      <c r="F79" s="390">
        <v>150000</v>
      </c>
      <c r="G79" s="389">
        <v>2020.12</v>
      </c>
      <c r="H79" s="389">
        <v>2024.12</v>
      </c>
      <c r="I79" s="389" t="s">
        <v>247</v>
      </c>
      <c r="J79" s="389" t="s">
        <v>248</v>
      </c>
      <c r="AB79" s="416"/>
      <c r="AC79" s="23"/>
      <c r="AE79" s="23"/>
    </row>
    <row r="80" s="38" customFormat="1" ht="153.75" spans="1:31">
      <c r="A80" s="402"/>
      <c r="B80" s="231" t="e">
        <f t="shared" si="1"/>
        <v>#REF!</v>
      </c>
      <c r="C80" s="389" t="s">
        <v>832</v>
      </c>
      <c r="D80" s="389" t="s">
        <v>833</v>
      </c>
      <c r="E80" s="389" t="s">
        <v>10</v>
      </c>
      <c r="F80" s="390">
        <v>100000</v>
      </c>
      <c r="G80" s="389">
        <v>2023.12</v>
      </c>
      <c r="H80" s="389">
        <v>2025.12</v>
      </c>
      <c r="I80" s="389" t="s">
        <v>247</v>
      </c>
      <c r="J80" s="389" t="s">
        <v>248</v>
      </c>
      <c r="AB80" s="416"/>
      <c r="AC80" s="23"/>
      <c r="AE80" s="23"/>
    </row>
    <row r="81" s="38" customFormat="1" ht="217.5" spans="1:31">
      <c r="A81" s="402"/>
      <c r="B81" s="231" t="e">
        <f t="shared" si="1"/>
        <v>#REF!</v>
      </c>
      <c r="C81" s="389" t="s">
        <v>834</v>
      </c>
      <c r="D81" s="389" t="s">
        <v>835</v>
      </c>
      <c r="E81" s="389" t="s">
        <v>10</v>
      </c>
      <c r="F81" s="390">
        <v>80000</v>
      </c>
      <c r="G81" s="389">
        <v>2023.12</v>
      </c>
      <c r="H81" s="389">
        <v>2025.12</v>
      </c>
      <c r="I81" s="389" t="s">
        <v>247</v>
      </c>
      <c r="J81" s="389" t="s">
        <v>248</v>
      </c>
      <c r="AB81" s="416"/>
      <c r="AC81" s="23"/>
      <c r="AE81" s="23"/>
    </row>
    <row r="82" s="38" customFormat="1" ht="217.5" spans="1:31">
      <c r="A82" s="402"/>
      <c r="B82" s="231" t="e">
        <f t="shared" si="1"/>
        <v>#REF!</v>
      </c>
      <c r="C82" s="389" t="s">
        <v>836</v>
      </c>
      <c r="D82" s="389" t="s">
        <v>837</v>
      </c>
      <c r="E82" s="389" t="s">
        <v>10</v>
      </c>
      <c r="F82" s="390">
        <v>78000</v>
      </c>
      <c r="G82" s="389">
        <v>2023.12</v>
      </c>
      <c r="H82" s="389">
        <v>2025.12</v>
      </c>
      <c r="I82" s="389" t="s">
        <v>247</v>
      </c>
      <c r="J82" s="389" t="s">
        <v>248</v>
      </c>
      <c r="AB82" s="416"/>
      <c r="AC82" s="23"/>
      <c r="AE82" s="23"/>
    </row>
    <row r="83" s="38" customFormat="1" ht="64.5" hidden="1" spans="1:31">
      <c r="A83" s="402"/>
      <c r="B83" s="231" t="e">
        <f t="shared" si="1"/>
        <v>#REF!</v>
      </c>
      <c r="C83" s="389" t="s">
        <v>838</v>
      </c>
      <c r="D83" s="389" t="s">
        <v>839</v>
      </c>
      <c r="E83" s="389" t="s">
        <v>85</v>
      </c>
      <c r="F83" s="390">
        <v>60000</v>
      </c>
      <c r="G83" s="404">
        <v>2019.11</v>
      </c>
      <c r="H83" s="389">
        <v>2023.12</v>
      </c>
      <c r="I83" s="389" t="s">
        <v>247</v>
      </c>
      <c r="J83" s="389" t="s">
        <v>248</v>
      </c>
      <c r="AB83" s="416"/>
      <c r="AC83" s="23"/>
      <c r="AE83" s="23"/>
    </row>
    <row r="84" s="38" customFormat="1" ht="204.75" spans="1:31">
      <c r="A84" s="402"/>
      <c r="B84" s="231" t="e">
        <f t="shared" si="1"/>
        <v>#REF!</v>
      </c>
      <c r="C84" s="389" t="s">
        <v>840</v>
      </c>
      <c r="D84" s="389" t="s">
        <v>841</v>
      </c>
      <c r="E84" s="389" t="s">
        <v>10</v>
      </c>
      <c r="F84" s="390">
        <v>60000</v>
      </c>
      <c r="G84" s="389">
        <v>2022.6</v>
      </c>
      <c r="H84" s="389">
        <v>2025.12</v>
      </c>
      <c r="I84" s="389" t="s">
        <v>247</v>
      </c>
      <c r="J84" s="389" t="s">
        <v>248</v>
      </c>
      <c r="AB84" s="416"/>
      <c r="AC84" s="23"/>
      <c r="AE84" s="23"/>
    </row>
    <row r="85" s="38" customFormat="1" ht="14.25" customHeight="1" spans="1:31">
      <c r="A85" s="402"/>
      <c r="B85" s="231" t="e">
        <f t="shared" si="1"/>
        <v>#REF!</v>
      </c>
      <c r="C85" s="389" t="s">
        <v>842</v>
      </c>
      <c r="D85" s="389" t="s">
        <v>816</v>
      </c>
      <c r="E85" s="389" t="s">
        <v>10</v>
      </c>
      <c r="F85" s="390">
        <v>50000</v>
      </c>
      <c r="G85" s="404">
        <v>2022.1</v>
      </c>
      <c r="H85" s="404">
        <v>2024.12</v>
      </c>
      <c r="I85" s="389" t="s">
        <v>247</v>
      </c>
      <c r="J85" s="389" t="s">
        <v>248</v>
      </c>
      <c r="AB85" s="416"/>
      <c r="AC85" s="23"/>
      <c r="AE85" s="23"/>
    </row>
    <row r="86" s="38" customFormat="1" ht="179.25" spans="1:31">
      <c r="A86" s="402"/>
      <c r="B86" s="231" t="e">
        <f t="shared" si="1"/>
        <v>#REF!</v>
      </c>
      <c r="C86" s="389" t="s">
        <v>843</v>
      </c>
      <c r="D86" s="389" t="s">
        <v>844</v>
      </c>
      <c r="E86" s="389" t="s">
        <v>10</v>
      </c>
      <c r="F86" s="390">
        <v>20000</v>
      </c>
      <c r="G86" s="404">
        <v>2022.1</v>
      </c>
      <c r="H86" s="410">
        <v>2025.12</v>
      </c>
      <c r="I86" s="389" t="s">
        <v>247</v>
      </c>
      <c r="J86" s="389" t="s">
        <v>248</v>
      </c>
      <c r="AB86" s="416"/>
      <c r="AC86" s="23"/>
      <c r="AE86" s="23"/>
    </row>
    <row r="87" s="38" customFormat="1" ht="14.25" customHeight="1" spans="1:31">
      <c r="A87" s="402"/>
      <c r="B87" s="231" t="e">
        <f t="shared" si="1"/>
        <v>#REF!</v>
      </c>
      <c r="C87" s="389" t="s">
        <v>845</v>
      </c>
      <c r="D87" s="389" t="s">
        <v>846</v>
      </c>
      <c r="E87" s="389" t="s">
        <v>10</v>
      </c>
      <c r="F87" s="390">
        <v>10800</v>
      </c>
      <c r="G87" s="389">
        <v>2021.9</v>
      </c>
      <c r="H87" s="389" t="s">
        <v>21</v>
      </c>
      <c r="I87" s="389" t="s">
        <v>247</v>
      </c>
      <c r="J87" s="389" t="s">
        <v>248</v>
      </c>
      <c r="AB87" s="416"/>
      <c r="AC87" s="23"/>
      <c r="AE87" s="23"/>
    </row>
    <row r="88" s="38" customFormat="1" ht="192" spans="1:31">
      <c r="A88" s="402"/>
      <c r="B88" s="231" t="e">
        <f t="shared" si="1"/>
        <v>#REF!</v>
      </c>
      <c r="C88" s="389" t="s">
        <v>847</v>
      </c>
      <c r="D88" s="389" t="s">
        <v>848</v>
      </c>
      <c r="E88" s="389" t="s">
        <v>10</v>
      </c>
      <c r="F88" s="390">
        <v>15000</v>
      </c>
      <c r="G88" s="421" t="s">
        <v>849</v>
      </c>
      <c r="H88" s="410">
        <v>2025.12</v>
      </c>
      <c r="I88" s="389" t="s">
        <v>247</v>
      </c>
      <c r="J88" s="389" t="s">
        <v>248</v>
      </c>
      <c r="AB88" s="416"/>
      <c r="AC88" s="23"/>
      <c r="AE88" s="23"/>
    </row>
    <row r="89" s="38" customFormat="1" ht="204.75" spans="1:31">
      <c r="A89" s="402"/>
      <c r="B89" s="231" t="e">
        <f t="shared" si="1"/>
        <v>#REF!</v>
      </c>
      <c r="C89" s="389" t="s">
        <v>850</v>
      </c>
      <c r="D89" s="389" t="s">
        <v>851</v>
      </c>
      <c r="E89" s="389" t="s">
        <v>10</v>
      </c>
      <c r="F89" s="390">
        <v>43000</v>
      </c>
      <c r="G89" s="389">
        <v>2023.12</v>
      </c>
      <c r="H89" s="389">
        <v>2025.12</v>
      </c>
      <c r="I89" s="389" t="s">
        <v>247</v>
      </c>
      <c r="J89" s="389" t="s">
        <v>248</v>
      </c>
      <c r="AB89" s="416"/>
      <c r="AC89" s="23"/>
      <c r="AE89" s="23"/>
    </row>
    <row r="90" s="38" customFormat="1" ht="102.75" spans="1:31">
      <c r="A90" s="402"/>
      <c r="B90" s="231" t="e">
        <f t="shared" si="1"/>
        <v>#REF!</v>
      </c>
      <c r="C90" s="389" t="s">
        <v>852</v>
      </c>
      <c r="D90" s="389" t="s">
        <v>853</v>
      </c>
      <c r="E90" s="389" t="s">
        <v>10</v>
      </c>
      <c r="F90" s="390">
        <v>36000</v>
      </c>
      <c r="G90" s="389">
        <v>2021.9</v>
      </c>
      <c r="H90" s="389">
        <v>2025.8</v>
      </c>
      <c r="I90" s="389" t="s">
        <v>247</v>
      </c>
      <c r="J90" s="389" t="s">
        <v>248</v>
      </c>
      <c r="AB90" s="416"/>
      <c r="AC90" s="23"/>
      <c r="AE90" s="23"/>
    </row>
    <row r="91" s="38" customFormat="1" ht="115.5" spans="1:31">
      <c r="A91" s="402"/>
      <c r="B91" s="231" t="e">
        <f t="shared" si="1"/>
        <v>#REF!</v>
      </c>
      <c r="C91" s="389" t="s">
        <v>854</v>
      </c>
      <c r="D91" s="389" t="s">
        <v>855</v>
      </c>
      <c r="E91" s="389" t="s">
        <v>10</v>
      </c>
      <c r="F91" s="390">
        <v>20000</v>
      </c>
      <c r="G91" s="389">
        <v>2021.1</v>
      </c>
      <c r="H91" s="389">
        <v>2025.12</v>
      </c>
      <c r="I91" s="389" t="s">
        <v>247</v>
      </c>
      <c r="J91" s="389" t="s">
        <v>248</v>
      </c>
      <c r="AB91" s="416"/>
      <c r="AC91" s="23"/>
      <c r="AE91" s="23"/>
    </row>
    <row r="92" s="38" customFormat="1" ht="243" spans="1:31">
      <c r="A92" s="402"/>
      <c r="B92" s="231" t="e">
        <f t="shared" si="1"/>
        <v>#REF!</v>
      </c>
      <c r="C92" s="389" t="s">
        <v>856</v>
      </c>
      <c r="D92" s="389" t="s">
        <v>857</v>
      </c>
      <c r="E92" s="389" t="s">
        <v>10</v>
      </c>
      <c r="F92" s="390">
        <v>35000</v>
      </c>
      <c r="G92" s="389">
        <v>2021.12</v>
      </c>
      <c r="H92" s="389">
        <v>2025.12</v>
      </c>
      <c r="I92" s="389" t="s">
        <v>247</v>
      </c>
      <c r="J92" s="389" t="s">
        <v>248</v>
      </c>
      <c r="AB92" s="416"/>
      <c r="AC92" s="23"/>
      <c r="AE92" s="23"/>
    </row>
    <row r="93" s="38" customFormat="1" ht="141" spans="1:31">
      <c r="A93" s="402"/>
      <c r="B93" s="231" t="e">
        <f t="shared" si="1"/>
        <v>#REF!</v>
      </c>
      <c r="C93" s="389" t="s">
        <v>858</v>
      </c>
      <c r="D93" s="389" t="s">
        <v>859</v>
      </c>
      <c r="E93" s="389" t="s">
        <v>10</v>
      </c>
      <c r="F93" s="390">
        <v>30000</v>
      </c>
      <c r="G93" s="404">
        <v>2022.6</v>
      </c>
      <c r="H93" s="404">
        <v>2025.12</v>
      </c>
      <c r="I93" s="389" t="s">
        <v>247</v>
      </c>
      <c r="J93" s="389" t="s">
        <v>248</v>
      </c>
      <c r="AB93" s="416"/>
      <c r="AC93" s="23"/>
      <c r="AE93" s="23"/>
    </row>
    <row r="94" s="38" customFormat="1" ht="102.75" spans="1:31">
      <c r="A94" s="402"/>
      <c r="B94" s="231" t="e">
        <f t="shared" si="1"/>
        <v>#REF!</v>
      </c>
      <c r="C94" s="389" t="s">
        <v>860</v>
      </c>
      <c r="D94" s="389" t="s">
        <v>861</v>
      </c>
      <c r="E94" s="389" t="s">
        <v>10</v>
      </c>
      <c r="F94" s="390">
        <v>28000</v>
      </c>
      <c r="G94" s="404">
        <v>2022.1</v>
      </c>
      <c r="H94" s="404">
        <v>2025.12</v>
      </c>
      <c r="I94" s="389" t="s">
        <v>247</v>
      </c>
      <c r="J94" s="389" t="s">
        <v>248</v>
      </c>
      <c r="AB94" s="416"/>
      <c r="AC94" s="23"/>
      <c r="AE94" s="23"/>
    </row>
    <row r="95" s="38" customFormat="1" ht="51.75" spans="1:31">
      <c r="A95" s="402"/>
      <c r="B95" s="231" t="e">
        <f t="shared" si="1"/>
        <v>#REF!</v>
      </c>
      <c r="C95" s="389" t="s">
        <v>862</v>
      </c>
      <c r="D95" s="389" t="s">
        <v>863</v>
      </c>
      <c r="E95" s="389" t="s">
        <v>10</v>
      </c>
      <c r="F95" s="390">
        <v>12000</v>
      </c>
      <c r="G95" s="420" t="s">
        <v>864</v>
      </c>
      <c r="H95" s="404">
        <v>2023.12</v>
      </c>
      <c r="I95" s="389" t="s">
        <v>247</v>
      </c>
      <c r="J95" s="389" t="s">
        <v>248</v>
      </c>
      <c r="AB95" s="416"/>
      <c r="AC95" s="23"/>
      <c r="AE95" s="23"/>
    </row>
    <row r="96" s="38" customFormat="1" ht="153.75" spans="1:31">
      <c r="A96" s="402"/>
      <c r="B96" s="231" t="e">
        <f t="shared" si="1"/>
        <v>#REF!</v>
      </c>
      <c r="C96" s="389" t="s">
        <v>865</v>
      </c>
      <c r="D96" s="389" t="s">
        <v>866</v>
      </c>
      <c r="E96" s="389" t="s">
        <v>10</v>
      </c>
      <c r="F96" s="390">
        <v>10000</v>
      </c>
      <c r="G96" s="389">
        <v>2021.12</v>
      </c>
      <c r="H96" s="389">
        <v>2025.12</v>
      </c>
      <c r="I96" s="389" t="s">
        <v>247</v>
      </c>
      <c r="J96" s="389" t="s">
        <v>248</v>
      </c>
      <c r="AB96" s="416"/>
      <c r="AC96" s="23"/>
      <c r="AE96" s="23"/>
    </row>
    <row r="97" s="38" customFormat="1" ht="51.75" spans="1:31">
      <c r="A97" s="402"/>
      <c r="B97" s="231" t="e">
        <f t="shared" si="1"/>
        <v>#REF!</v>
      </c>
      <c r="C97" s="389" t="s">
        <v>867</v>
      </c>
      <c r="D97" s="389" t="s">
        <v>868</v>
      </c>
      <c r="E97" s="389" t="s">
        <v>10</v>
      </c>
      <c r="F97" s="390">
        <v>35000</v>
      </c>
      <c r="G97" s="389">
        <v>2021.9</v>
      </c>
      <c r="H97" s="389" t="s">
        <v>21</v>
      </c>
      <c r="I97" s="389" t="s">
        <v>247</v>
      </c>
      <c r="J97" s="389" t="s">
        <v>248</v>
      </c>
      <c r="AB97" s="416"/>
      <c r="AC97" s="23"/>
      <c r="AE97" s="23"/>
    </row>
    <row r="98" s="38" customFormat="1" ht="39" spans="1:31">
      <c r="A98" s="402"/>
      <c r="B98" s="231" t="e">
        <f t="shared" si="1"/>
        <v>#REF!</v>
      </c>
      <c r="C98" s="389" t="s">
        <v>869</v>
      </c>
      <c r="D98" s="389" t="s">
        <v>870</v>
      </c>
      <c r="E98" s="389" t="s">
        <v>10</v>
      </c>
      <c r="F98" s="420">
        <v>1500</v>
      </c>
      <c r="G98" s="389">
        <v>2021.1</v>
      </c>
      <c r="H98" s="389">
        <v>2021.12</v>
      </c>
      <c r="I98" s="389" t="s">
        <v>569</v>
      </c>
      <c r="J98" s="422" t="s">
        <v>273</v>
      </c>
      <c r="K98" s="422" t="s">
        <v>273</v>
      </c>
      <c r="L98" s="422" t="s">
        <v>273</v>
      </c>
      <c r="M98" s="422" t="s">
        <v>273</v>
      </c>
      <c r="N98" s="422" t="s">
        <v>273</v>
      </c>
      <c r="O98" s="422" t="s">
        <v>273</v>
      </c>
      <c r="P98" s="422" t="s">
        <v>273</v>
      </c>
      <c r="Q98" s="422" t="s">
        <v>273</v>
      </c>
      <c r="R98" s="422" t="s">
        <v>273</v>
      </c>
      <c r="S98" s="422" t="s">
        <v>273</v>
      </c>
      <c r="T98" s="422" t="s">
        <v>273</v>
      </c>
      <c r="U98" s="422" t="s">
        <v>273</v>
      </c>
      <c r="V98" s="422" t="s">
        <v>273</v>
      </c>
      <c r="W98" s="422" t="s">
        <v>273</v>
      </c>
      <c r="X98" s="422" t="s">
        <v>273</v>
      </c>
      <c r="Y98" s="422" t="s">
        <v>273</v>
      </c>
      <c r="Z98" s="422" t="s">
        <v>273</v>
      </c>
      <c r="AA98" s="432" t="s">
        <v>273</v>
      </c>
      <c r="AB98" s="433"/>
      <c r="AC98" s="23"/>
      <c r="AE98" s="23"/>
    </row>
    <row r="99" s="38" customFormat="1" ht="217.5" hidden="1" spans="1:31">
      <c r="A99" s="402"/>
      <c r="B99" s="231" t="e">
        <f t="shared" si="1"/>
        <v>#REF!</v>
      </c>
      <c r="C99" s="422" t="s">
        <v>871</v>
      </c>
      <c r="D99" s="422" t="s">
        <v>872</v>
      </c>
      <c r="E99" s="422" t="s">
        <v>85</v>
      </c>
      <c r="F99" s="423">
        <v>354400</v>
      </c>
      <c r="G99" s="424">
        <v>2020.5</v>
      </c>
      <c r="H99" s="425">
        <v>2025.12</v>
      </c>
      <c r="I99" s="431" t="s">
        <v>366</v>
      </c>
      <c r="J99" s="422" t="s">
        <v>273</v>
      </c>
      <c r="K99" s="422" t="s">
        <v>273</v>
      </c>
      <c r="L99" s="422" t="s">
        <v>273</v>
      </c>
      <c r="M99" s="422" t="s">
        <v>273</v>
      </c>
      <c r="N99" s="422" t="s">
        <v>273</v>
      </c>
      <c r="O99" s="422" t="s">
        <v>273</v>
      </c>
      <c r="P99" s="422" t="s">
        <v>273</v>
      </c>
      <c r="Q99" s="422" t="s">
        <v>273</v>
      </c>
      <c r="R99" s="422" t="s">
        <v>273</v>
      </c>
      <c r="S99" s="422" t="s">
        <v>273</v>
      </c>
      <c r="T99" s="422" t="s">
        <v>273</v>
      </c>
      <c r="U99" s="422" t="s">
        <v>273</v>
      </c>
      <c r="V99" s="422" t="s">
        <v>273</v>
      </c>
      <c r="W99" s="422" t="s">
        <v>273</v>
      </c>
      <c r="X99" s="422" t="s">
        <v>273</v>
      </c>
      <c r="Y99" s="422" t="s">
        <v>273</v>
      </c>
      <c r="Z99" s="422" t="s">
        <v>273</v>
      </c>
      <c r="AA99" s="432" t="s">
        <v>273</v>
      </c>
      <c r="AB99" s="433"/>
      <c r="AC99" s="23"/>
      <c r="AE99" s="23"/>
    </row>
    <row r="100" s="38" customFormat="1" ht="166.5" hidden="1" spans="1:31">
      <c r="A100" s="402"/>
      <c r="B100" s="231" t="e">
        <f t="shared" si="1"/>
        <v>#REF!</v>
      </c>
      <c r="C100" s="422" t="s">
        <v>874</v>
      </c>
      <c r="D100" s="422" t="s">
        <v>875</v>
      </c>
      <c r="E100" s="422" t="s">
        <v>11</v>
      </c>
      <c r="F100" s="423">
        <v>304000</v>
      </c>
      <c r="G100" s="422" t="s">
        <v>21</v>
      </c>
      <c r="H100" s="425" t="s">
        <v>21</v>
      </c>
      <c r="I100" s="431" t="s">
        <v>366</v>
      </c>
      <c r="J100" s="422" t="s">
        <v>273</v>
      </c>
      <c r="AB100" s="433"/>
      <c r="AC100" s="23"/>
      <c r="AE100" s="23"/>
    </row>
    <row r="101" s="38" customFormat="1" ht="14.25" customHeight="1" spans="1:31">
      <c r="A101" s="402"/>
      <c r="B101" s="231" t="e">
        <f t="shared" si="1"/>
        <v>#REF!</v>
      </c>
      <c r="C101" s="389" t="s">
        <v>876</v>
      </c>
      <c r="D101" s="389" t="s">
        <v>877</v>
      </c>
      <c r="E101" s="389" t="s">
        <v>10</v>
      </c>
      <c r="F101" s="390">
        <v>140000</v>
      </c>
      <c r="G101" s="389">
        <v>2021.9</v>
      </c>
      <c r="H101" s="389" t="s">
        <v>21</v>
      </c>
      <c r="I101" s="389" t="s">
        <v>277</v>
      </c>
      <c r="J101" s="389" t="s">
        <v>278</v>
      </c>
      <c r="AB101" s="416"/>
      <c r="AC101" s="23"/>
      <c r="AE101" s="23"/>
    </row>
    <row r="102" s="38" customFormat="1" ht="128.25" hidden="1" spans="1:31">
      <c r="A102" s="402"/>
      <c r="B102" s="231" t="e">
        <f t="shared" si="1"/>
        <v>#REF!</v>
      </c>
      <c r="C102" s="404" t="s">
        <v>878</v>
      </c>
      <c r="D102" s="389" t="s">
        <v>879</v>
      </c>
      <c r="E102" s="389" t="s">
        <v>85</v>
      </c>
      <c r="F102" s="390">
        <v>136870</v>
      </c>
      <c r="G102" s="389" t="s">
        <v>350</v>
      </c>
      <c r="H102" s="389">
        <v>2022.1</v>
      </c>
      <c r="I102" s="389" t="s">
        <v>277</v>
      </c>
      <c r="J102" s="389" t="s">
        <v>278</v>
      </c>
      <c r="AB102" s="416"/>
      <c r="AC102" s="23"/>
      <c r="AE102" s="23"/>
    </row>
    <row r="103" s="38" customFormat="1" ht="128.25" hidden="1" spans="1:31">
      <c r="A103" s="402"/>
      <c r="B103" s="231" t="e">
        <f t="shared" si="1"/>
        <v>#REF!</v>
      </c>
      <c r="C103" s="389" t="s">
        <v>880</v>
      </c>
      <c r="D103" s="389" t="s">
        <v>881</v>
      </c>
      <c r="E103" s="389" t="s">
        <v>85</v>
      </c>
      <c r="F103" s="390">
        <v>76000</v>
      </c>
      <c r="G103" s="389">
        <v>2020.9</v>
      </c>
      <c r="H103" s="389">
        <v>2023.12</v>
      </c>
      <c r="I103" s="389" t="s">
        <v>277</v>
      </c>
      <c r="J103" s="389" t="s">
        <v>278</v>
      </c>
      <c r="AB103" s="416"/>
      <c r="AC103" s="23"/>
      <c r="AE103" s="23"/>
    </row>
    <row r="104" s="38" customFormat="1" ht="166.5" hidden="1" spans="1:31">
      <c r="A104" s="402"/>
      <c r="B104" s="231" t="e">
        <f t="shared" si="1"/>
        <v>#REF!</v>
      </c>
      <c r="C104" s="404" t="s">
        <v>882</v>
      </c>
      <c r="D104" s="389" t="s">
        <v>883</v>
      </c>
      <c r="E104" s="389" t="s">
        <v>85</v>
      </c>
      <c r="F104" s="390">
        <v>65000</v>
      </c>
      <c r="G104" s="389" t="s">
        <v>350</v>
      </c>
      <c r="H104" s="389">
        <v>2022.3</v>
      </c>
      <c r="I104" s="389" t="s">
        <v>277</v>
      </c>
      <c r="J104" s="389" t="s">
        <v>278</v>
      </c>
      <c r="AB104" s="416"/>
      <c r="AC104" s="23"/>
      <c r="AE104" s="23"/>
    </row>
    <row r="105" s="38" customFormat="1" ht="39" spans="1:31">
      <c r="A105" s="402"/>
      <c r="B105" s="231" t="e">
        <f t="shared" si="1"/>
        <v>#REF!</v>
      </c>
      <c r="C105" s="389" t="s">
        <v>884</v>
      </c>
      <c r="D105" s="389" t="s">
        <v>885</v>
      </c>
      <c r="E105" s="389" t="s">
        <v>10</v>
      </c>
      <c r="F105" s="390">
        <v>15000</v>
      </c>
      <c r="G105" s="389">
        <v>2021.9</v>
      </c>
      <c r="H105" s="389" t="s">
        <v>21</v>
      </c>
      <c r="I105" s="389" t="s">
        <v>277</v>
      </c>
      <c r="J105" s="389" t="s">
        <v>278</v>
      </c>
      <c r="AB105" s="416"/>
      <c r="AC105" s="23"/>
      <c r="AE105" s="23"/>
    </row>
    <row r="106" s="38" customFormat="1" ht="192" hidden="1" spans="1:31">
      <c r="A106" s="402"/>
      <c r="B106" s="231" t="e">
        <f t="shared" si="1"/>
        <v>#REF!</v>
      </c>
      <c r="C106" s="404" t="s">
        <v>886</v>
      </c>
      <c r="D106" s="389" t="s">
        <v>887</v>
      </c>
      <c r="E106" s="389" t="s">
        <v>85</v>
      </c>
      <c r="F106" s="390">
        <v>44500</v>
      </c>
      <c r="G106" s="389" t="s">
        <v>350</v>
      </c>
      <c r="H106" s="389">
        <v>2022.3</v>
      </c>
      <c r="I106" s="389" t="s">
        <v>277</v>
      </c>
      <c r="J106" s="389" t="s">
        <v>278</v>
      </c>
      <c r="AB106" s="416"/>
      <c r="AC106" s="23"/>
      <c r="AE106" s="23"/>
    </row>
    <row r="107" s="38" customFormat="1" ht="90" hidden="1" spans="1:31">
      <c r="A107" s="402"/>
      <c r="B107" s="231" t="e">
        <f t="shared" si="1"/>
        <v>#REF!</v>
      </c>
      <c r="C107" s="404" t="s">
        <v>888</v>
      </c>
      <c r="D107" s="389" t="s">
        <v>889</v>
      </c>
      <c r="E107" s="389" t="s">
        <v>85</v>
      </c>
      <c r="F107" s="390">
        <v>25500</v>
      </c>
      <c r="G107" s="389" t="s">
        <v>350</v>
      </c>
      <c r="H107" s="389">
        <v>2022.12</v>
      </c>
      <c r="I107" s="389" t="s">
        <v>277</v>
      </c>
      <c r="J107" s="389" t="s">
        <v>278</v>
      </c>
      <c r="AB107" s="416"/>
      <c r="AC107" s="23"/>
      <c r="AE107" s="23"/>
    </row>
    <row r="108" s="38" customFormat="1" ht="153.75" hidden="1" spans="1:31">
      <c r="A108" s="402"/>
      <c r="B108" s="231" t="e">
        <f t="shared" si="1"/>
        <v>#REF!</v>
      </c>
      <c r="C108" s="389" t="s">
        <v>890</v>
      </c>
      <c r="D108" s="389" t="s">
        <v>891</v>
      </c>
      <c r="E108" s="389" t="s">
        <v>85</v>
      </c>
      <c r="F108" s="390">
        <v>65000</v>
      </c>
      <c r="G108" s="389">
        <v>2020</v>
      </c>
      <c r="H108" s="389">
        <v>2023</v>
      </c>
      <c r="I108" s="389" t="s">
        <v>277</v>
      </c>
      <c r="J108" s="389" t="s">
        <v>278</v>
      </c>
      <c r="AB108" s="416"/>
      <c r="AC108" s="23"/>
      <c r="AE108" s="23"/>
    </row>
    <row r="109" s="38" customFormat="1" ht="90" hidden="1" spans="1:31">
      <c r="A109" s="402"/>
      <c r="B109" s="231" t="e">
        <f t="shared" si="1"/>
        <v>#REF!</v>
      </c>
      <c r="C109" s="389" t="s">
        <v>892</v>
      </c>
      <c r="D109" s="389" t="s">
        <v>893</v>
      </c>
      <c r="E109" s="389" t="s">
        <v>11</v>
      </c>
      <c r="F109" s="390">
        <v>10000</v>
      </c>
      <c r="G109" s="389" t="s">
        <v>21</v>
      </c>
      <c r="H109" s="389" t="s">
        <v>21</v>
      </c>
      <c r="I109" s="389" t="s">
        <v>277</v>
      </c>
      <c r="J109" s="389" t="s">
        <v>278</v>
      </c>
      <c r="AB109" s="416"/>
      <c r="AC109" s="23"/>
      <c r="AE109" s="23"/>
    </row>
    <row r="110" s="38" customFormat="1" ht="90" spans="1:31">
      <c r="A110" s="402"/>
      <c r="B110" s="231" t="e">
        <f t="shared" si="1"/>
        <v>#REF!</v>
      </c>
      <c r="C110" s="389" t="s">
        <v>894</v>
      </c>
      <c r="D110" s="389" t="s">
        <v>895</v>
      </c>
      <c r="E110" s="389" t="s">
        <v>10</v>
      </c>
      <c r="F110" s="389">
        <v>50000</v>
      </c>
      <c r="G110" s="426" t="s">
        <v>849</v>
      </c>
      <c r="H110" s="427">
        <v>2024.12</v>
      </c>
      <c r="I110" s="389" t="s">
        <v>896</v>
      </c>
      <c r="J110" s="389" t="s">
        <v>278</v>
      </c>
      <c r="AB110" s="416"/>
      <c r="AC110" s="23"/>
      <c r="AE110" s="23"/>
    </row>
    <row r="111" s="38" customFormat="1" ht="409.5" hidden="1" spans="1:31">
      <c r="A111" s="402"/>
      <c r="B111" s="231" t="e">
        <f t="shared" si="1"/>
        <v>#REF!</v>
      </c>
      <c r="C111" s="389" t="s">
        <v>897</v>
      </c>
      <c r="D111" s="389" t="s">
        <v>898</v>
      </c>
      <c r="E111" s="389" t="s">
        <v>85</v>
      </c>
      <c r="F111" s="389">
        <v>470000</v>
      </c>
      <c r="G111" s="428">
        <v>2021.3</v>
      </c>
      <c r="H111" s="428">
        <v>2025.12</v>
      </c>
      <c r="I111" s="389" t="s">
        <v>901</v>
      </c>
      <c r="J111" s="389" t="s">
        <v>723</v>
      </c>
      <c r="AB111" s="416"/>
      <c r="AC111" s="23"/>
      <c r="AE111" s="23"/>
    </row>
    <row r="112" s="38" customFormat="1" ht="141" spans="1:31">
      <c r="A112" s="402"/>
      <c r="B112" s="231" t="e">
        <f t="shared" si="1"/>
        <v>#REF!</v>
      </c>
      <c r="C112" s="389" t="s">
        <v>903</v>
      </c>
      <c r="D112" s="389" t="s">
        <v>904</v>
      </c>
      <c r="E112" s="389" t="s">
        <v>10</v>
      </c>
      <c r="F112" s="389">
        <v>30000</v>
      </c>
      <c r="G112" s="426" t="s">
        <v>21</v>
      </c>
      <c r="H112" s="426" t="s">
        <v>21</v>
      </c>
      <c r="I112" s="389" t="s">
        <v>219</v>
      </c>
      <c r="J112" s="389" t="s">
        <v>110</v>
      </c>
      <c r="K112" s="389" t="s">
        <v>110</v>
      </c>
      <c r="L112" s="389" t="s">
        <v>110</v>
      </c>
      <c r="M112" s="389" t="s">
        <v>110</v>
      </c>
      <c r="N112" s="389" t="s">
        <v>110</v>
      </c>
      <c r="O112" s="389" t="s">
        <v>110</v>
      </c>
      <c r="P112" s="389" t="s">
        <v>110</v>
      </c>
      <c r="Q112" s="389" t="s">
        <v>110</v>
      </c>
      <c r="R112" s="389" t="s">
        <v>110</v>
      </c>
      <c r="S112" s="389" t="s">
        <v>110</v>
      </c>
      <c r="T112" s="389" t="s">
        <v>110</v>
      </c>
      <c r="U112" s="389" t="s">
        <v>110</v>
      </c>
      <c r="V112" s="389" t="s">
        <v>110</v>
      </c>
      <c r="W112" s="389" t="s">
        <v>110</v>
      </c>
      <c r="X112" s="389" t="s">
        <v>110</v>
      </c>
      <c r="Y112" s="389" t="s">
        <v>110</v>
      </c>
      <c r="Z112" s="389" t="s">
        <v>110</v>
      </c>
      <c r="AA112" s="393" t="s">
        <v>110</v>
      </c>
      <c r="AB112" s="417"/>
      <c r="AE112" s="23"/>
    </row>
    <row r="113" s="38" customFormat="1" ht="294" hidden="1" spans="1:31">
      <c r="A113" s="402"/>
      <c r="B113" s="231" t="e">
        <f t="shared" si="1"/>
        <v>#REF!</v>
      </c>
      <c r="C113" s="405" t="s">
        <v>1542</v>
      </c>
      <c r="D113" s="405" t="s">
        <v>1543</v>
      </c>
      <c r="E113" s="429" t="s">
        <v>85</v>
      </c>
      <c r="F113" s="381">
        <v>9000</v>
      </c>
      <c r="G113" s="405" t="s">
        <v>350</v>
      </c>
      <c r="H113" s="405">
        <v>2021</v>
      </c>
      <c r="I113" s="405" t="s">
        <v>1544</v>
      </c>
      <c r="J113" s="405" t="s">
        <v>47</v>
      </c>
      <c r="K113" s="402"/>
      <c r="L113" s="402"/>
      <c r="M113" s="402"/>
      <c r="N113" s="402"/>
      <c r="O113" s="402"/>
      <c r="P113" s="402"/>
      <c r="Q113" s="402"/>
      <c r="R113" s="402"/>
      <c r="S113" s="402"/>
      <c r="T113" s="402"/>
      <c r="U113" s="402"/>
      <c r="V113" s="402"/>
      <c r="W113" s="402"/>
      <c r="X113" s="402"/>
      <c r="Y113" s="402"/>
      <c r="Z113" s="402"/>
      <c r="AA113" s="402"/>
      <c r="AB113" s="417"/>
      <c r="AE113" s="23"/>
    </row>
    <row r="114" s="38" customFormat="1" ht="63.75" hidden="1" spans="1:31">
      <c r="A114" s="402"/>
      <c r="B114" s="231" t="e">
        <f t="shared" si="1"/>
        <v>#REF!</v>
      </c>
      <c r="C114" s="430" t="s">
        <v>1545</v>
      </c>
      <c r="D114" s="430" t="s">
        <v>1546</v>
      </c>
      <c r="E114" s="430" t="s">
        <v>85</v>
      </c>
      <c r="F114" s="430">
        <v>10000</v>
      </c>
      <c r="G114" s="430" t="s">
        <v>350</v>
      </c>
      <c r="H114" s="430">
        <v>2022</v>
      </c>
      <c r="I114" s="430" t="s">
        <v>1547</v>
      </c>
      <c r="J114" s="430" t="s">
        <v>273</v>
      </c>
      <c r="K114" s="402"/>
      <c r="L114" s="402"/>
      <c r="M114" s="402"/>
      <c r="N114" s="402"/>
      <c r="O114" s="402"/>
      <c r="P114" s="402"/>
      <c r="Q114" s="402"/>
      <c r="R114" s="402"/>
      <c r="S114" s="402"/>
      <c r="T114" s="402"/>
      <c r="U114" s="402"/>
      <c r="V114" s="402"/>
      <c r="W114" s="402"/>
      <c r="X114" s="402"/>
      <c r="Y114" s="402"/>
      <c r="Z114" s="402"/>
      <c r="AA114" s="402"/>
      <c r="AB114" s="417"/>
      <c r="AE114" s="23"/>
    </row>
  </sheetData>
  <autoFilter ref="E1:E114">
    <filterColumn colId="0">
      <customFilters>
        <customFilter operator="equal" val="新建"/>
      </customFilters>
    </filterColumn>
    <extLst/>
  </autoFilter>
  <mergeCells count="4">
    <mergeCell ref="A1:J1"/>
    <mergeCell ref="A2:A12"/>
    <mergeCell ref="A13:A20"/>
    <mergeCell ref="A21:A114"/>
  </mergeCells>
  <dataValidations count="1">
    <dataValidation type="list" allowBlank="1" showInputMessage="1" showErrorMessage="1" sqref="E2:E114">
      <formula1>"新建,续建,谋划"</formula1>
    </dataValidation>
  </dataValidations>
  <pageMargins left="0.699305555555556" right="0.699305555555556" top="0.75" bottom="0.75" header="0.3" footer="0.3"/>
  <pageSetup paperSize="9" orientation="portrait"/>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1" sqref="A1:J1"/>
    </sheetView>
  </sheetViews>
  <sheetFormatPr defaultColWidth="9.81666666666667" defaultRowHeight="13.5"/>
  <sheetData>
    <row r="1" spans="1:10">
      <c r="A1" s="226" t="s">
        <v>2007</v>
      </c>
      <c r="B1" s="226"/>
      <c r="C1" s="226"/>
      <c r="D1" s="226"/>
      <c r="E1" s="226"/>
      <c r="F1" s="227"/>
      <c r="G1" s="227"/>
      <c r="H1" s="227"/>
      <c r="I1" s="226"/>
      <c r="J1" s="227"/>
    </row>
    <row r="2" ht="299.25" spans="1:10">
      <c r="A2" s="375" t="s">
        <v>1548</v>
      </c>
      <c r="B2" s="231" t="e">
        <f>#REF!+1</f>
        <v>#REF!</v>
      </c>
      <c r="C2" s="376" t="s">
        <v>1549</v>
      </c>
      <c r="D2" s="376" t="s">
        <v>1550</v>
      </c>
      <c r="E2" s="377" t="s">
        <v>10</v>
      </c>
      <c r="F2" s="378">
        <v>2184</v>
      </c>
      <c r="G2" s="377">
        <v>2021</v>
      </c>
      <c r="H2" s="379">
        <v>2023</v>
      </c>
      <c r="I2" s="376" t="s">
        <v>137</v>
      </c>
      <c r="J2" s="376" t="s">
        <v>1313</v>
      </c>
    </row>
    <row r="3" ht="409.5" spans="1:10">
      <c r="A3" s="380"/>
      <c r="B3" s="231" t="e">
        <f t="shared" ref="B3:B11" si="0">B2+1</f>
        <v>#REF!</v>
      </c>
      <c r="C3" s="376" t="s">
        <v>1551</v>
      </c>
      <c r="D3" s="376" t="s">
        <v>1552</v>
      </c>
      <c r="E3" s="377" t="s">
        <v>10</v>
      </c>
      <c r="F3" s="378">
        <v>980</v>
      </c>
      <c r="G3" s="377">
        <v>2021</v>
      </c>
      <c r="H3" s="379">
        <v>2021</v>
      </c>
      <c r="I3" s="376" t="s">
        <v>1949</v>
      </c>
      <c r="J3" s="383" t="s">
        <v>110</v>
      </c>
    </row>
    <row r="4" ht="370.5" spans="1:10">
      <c r="A4" s="380"/>
      <c r="B4" s="231" t="e">
        <f t="shared" si="0"/>
        <v>#REF!</v>
      </c>
      <c r="C4" s="376" t="s">
        <v>1553</v>
      </c>
      <c r="D4" s="376" t="s">
        <v>1950</v>
      </c>
      <c r="E4" s="377" t="s">
        <v>10</v>
      </c>
      <c r="F4" s="378">
        <v>1900</v>
      </c>
      <c r="G4" s="377">
        <v>2021</v>
      </c>
      <c r="H4" s="379">
        <v>2023</v>
      </c>
      <c r="I4" s="376" t="s">
        <v>1555</v>
      </c>
      <c r="J4" s="383" t="s">
        <v>24</v>
      </c>
    </row>
    <row r="5" ht="409.5" spans="1:10">
      <c r="A5" s="380"/>
      <c r="B5" s="231" t="e">
        <f t="shared" si="0"/>
        <v>#REF!</v>
      </c>
      <c r="C5" s="376" t="s">
        <v>1557</v>
      </c>
      <c r="D5" s="376" t="s">
        <v>1558</v>
      </c>
      <c r="E5" s="377" t="s">
        <v>10</v>
      </c>
      <c r="F5" s="381">
        <v>700</v>
      </c>
      <c r="G5" s="377">
        <v>2021</v>
      </c>
      <c r="H5" s="379"/>
      <c r="I5" s="376" t="s">
        <v>1399</v>
      </c>
      <c r="J5" s="376" t="s">
        <v>54</v>
      </c>
    </row>
    <row r="6" ht="327.75" spans="1:10">
      <c r="A6" s="380"/>
      <c r="B6" s="231" t="e">
        <f t="shared" si="0"/>
        <v>#REF!</v>
      </c>
      <c r="C6" s="376" t="s">
        <v>1559</v>
      </c>
      <c r="D6" s="376" t="s">
        <v>1560</v>
      </c>
      <c r="E6" s="377" t="s">
        <v>10</v>
      </c>
      <c r="F6" s="381">
        <v>300</v>
      </c>
      <c r="G6" s="377">
        <v>2021</v>
      </c>
      <c r="H6" s="379"/>
      <c r="I6" s="376" t="s">
        <v>1561</v>
      </c>
      <c r="J6" s="376" t="s">
        <v>34</v>
      </c>
    </row>
    <row r="7" ht="156.75" spans="1:10">
      <c r="A7" s="380"/>
      <c r="B7" s="231" t="e">
        <f t="shared" si="0"/>
        <v>#REF!</v>
      </c>
      <c r="C7" s="376" t="s">
        <v>1562</v>
      </c>
      <c r="D7" s="376" t="s">
        <v>1563</v>
      </c>
      <c r="E7" s="377" t="s">
        <v>10</v>
      </c>
      <c r="F7" s="381">
        <v>700</v>
      </c>
      <c r="G7" s="377">
        <v>2021</v>
      </c>
      <c r="H7" s="379">
        <v>2021</v>
      </c>
      <c r="I7" s="376" t="s">
        <v>1564</v>
      </c>
      <c r="J7" s="376" t="s">
        <v>264</v>
      </c>
    </row>
    <row r="8" ht="342" spans="1:10">
      <c r="A8" s="380"/>
      <c r="B8" s="231" t="e">
        <f t="shared" si="0"/>
        <v>#REF!</v>
      </c>
      <c r="C8" s="376" t="s">
        <v>1565</v>
      </c>
      <c r="D8" s="382" t="s">
        <v>1566</v>
      </c>
      <c r="E8" s="377" t="s">
        <v>10</v>
      </c>
      <c r="F8" s="381">
        <v>5430</v>
      </c>
      <c r="G8" s="377">
        <v>2021</v>
      </c>
      <c r="H8" s="379">
        <v>2025</v>
      </c>
      <c r="I8" s="376" t="s">
        <v>1567</v>
      </c>
      <c r="J8" s="376" t="s">
        <v>38</v>
      </c>
    </row>
    <row r="9" ht="199.5" spans="1:10">
      <c r="A9" s="380"/>
      <c r="B9" s="231" t="e">
        <f t="shared" si="0"/>
        <v>#REF!</v>
      </c>
      <c r="C9" s="376" t="s">
        <v>1568</v>
      </c>
      <c r="D9" s="376" t="s">
        <v>1569</v>
      </c>
      <c r="E9" s="377" t="s">
        <v>10</v>
      </c>
      <c r="F9" s="381">
        <v>505</v>
      </c>
      <c r="G9" s="377">
        <v>2021</v>
      </c>
      <c r="H9" s="379">
        <v>2022</v>
      </c>
      <c r="I9" s="376" t="s">
        <v>1570</v>
      </c>
      <c r="J9" s="376" t="s">
        <v>248</v>
      </c>
    </row>
    <row r="10" ht="142.5" spans="1:10">
      <c r="A10" s="380"/>
      <c r="B10" s="231" t="e">
        <f t="shared" si="0"/>
        <v>#REF!</v>
      </c>
      <c r="C10" s="376" t="s">
        <v>1571</v>
      </c>
      <c r="D10" s="376" t="s">
        <v>1572</v>
      </c>
      <c r="E10" s="377" t="s">
        <v>10</v>
      </c>
      <c r="F10" s="381">
        <v>750</v>
      </c>
      <c r="G10" s="377">
        <v>2021</v>
      </c>
      <c r="H10" s="379">
        <v>2021</v>
      </c>
      <c r="I10" s="376" t="s">
        <v>1573</v>
      </c>
      <c r="J10" s="376" t="s">
        <v>273</v>
      </c>
    </row>
    <row r="11" ht="409.5" spans="1:10">
      <c r="A11" s="380"/>
      <c r="B11" s="231" t="e">
        <f t="shared" si="0"/>
        <v>#REF!</v>
      </c>
      <c r="C11" s="376" t="s">
        <v>1574</v>
      </c>
      <c r="D11" s="376" t="s">
        <v>1575</v>
      </c>
      <c r="E11" s="377" t="s">
        <v>10</v>
      </c>
      <c r="F11" s="381">
        <v>1070</v>
      </c>
      <c r="G11" s="377">
        <v>2021</v>
      </c>
      <c r="H11" s="379">
        <v>2021</v>
      </c>
      <c r="I11" s="376" t="s">
        <v>1576</v>
      </c>
      <c r="J11" s="376" t="s">
        <v>278</v>
      </c>
    </row>
  </sheetData>
  <mergeCells count="2">
    <mergeCell ref="A1:J1"/>
    <mergeCell ref="A2:A11"/>
  </mergeCells>
  <dataValidations count="1">
    <dataValidation type="list" allowBlank="1" showInputMessage="1" showErrorMessage="1" sqref="E1:E11">
      <formula1>"新建,续建,谋划"</formula1>
    </dataValidation>
  </dataValidations>
  <pageMargins left="0.699305555555556" right="0.699305555555556"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U112"/>
  <sheetViews>
    <sheetView topLeftCell="A8" workbookViewId="0">
      <selection activeCell="A4" sqref="A4:A15"/>
    </sheetView>
  </sheetViews>
  <sheetFormatPr defaultColWidth="9.81666666666667" defaultRowHeight="13.5"/>
  <sheetData>
    <row r="1" s="11" customFormat="1" spans="1:31">
      <c r="A1" s="334" t="s">
        <v>2008</v>
      </c>
      <c r="B1" s="335"/>
      <c r="C1" s="335"/>
      <c r="D1" s="335"/>
      <c r="E1" s="335"/>
      <c r="F1" s="336"/>
      <c r="G1" s="336"/>
      <c r="H1" s="336"/>
      <c r="I1" s="335"/>
      <c r="J1" s="365"/>
      <c r="K1" s="226"/>
      <c r="AB1" s="270"/>
      <c r="AC1" s="12"/>
      <c r="AE1" s="12"/>
    </row>
    <row r="2" s="11" customFormat="1" ht="144" hidden="1" spans="1:31">
      <c r="A2" s="337" t="s">
        <v>476</v>
      </c>
      <c r="B2" s="231" t="e">
        <f>#REF!+1</f>
        <v>#REF!</v>
      </c>
      <c r="C2" s="338" t="s">
        <v>477</v>
      </c>
      <c r="D2" s="338" t="s">
        <v>478</v>
      </c>
      <c r="E2" s="339" t="s">
        <v>85</v>
      </c>
      <c r="F2" s="340">
        <v>150000</v>
      </c>
      <c r="G2" s="340">
        <v>2012</v>
      </c>
      <c r="H2" s="341">
        <v>2022</v>
      </c>
      <c r="I2" s="339" t="s">
        <v>479</v>
      </c>
      <c r="J2" s="339" t="s">
        <v>110</v>
      </c>
      <c r="K2" s="260"/>
      <c r="AB2" s="270"/>
      <c r="AC2" s="12"/>
      <c r="AE2" s="12"/>
    </row>
    <row r="3" s="11" customFormat="1" ht="144" hidden="1" spans="1:31">
      <c r="A3" s="342"/>
      <c r="B3" s="231" t="e">
        <f t="shared" ref="B3:B18" si="0">B2+1</f>
        <v>#REF!</v>
      </c>
      <c r="C3" s="343" t="s">
        <v>1390</v>
      </c>
      <c r="D3" s="343" t="s">
        <v>1391</v>
      </c>
      <c r="E3" s="344" t="s">
        <v>85</v>
      </c>
      <c r="F3" s="345">
        <v>4000</v>
      </c>
      <c r="G3" s="345">
        <v>2020</v>
      </c>
      <c r="H3" s="346">
        <v>2021</v>
      </c>
      <c r="I3" s="344" t="s">
        <v>1392</v>
      </c>
      <c r="J3" s="344" t="s">
        <v>24</v>
      </c>
      <c r="AB3" s="270"/>
      <c r="AC3" s="12"/>
      <c r="AE3" s="12"/>
    </row>
    <row r="4" s="11" customFormat="1" ht="120" spans="1:31">
      <c r="A4" s="337" t="s">
        <v>480</v>
      </c>
      <c r="B4" s="231" t="e">
        <f t="shared" si="0"/>
        <v>#REF!</v>
      </c>
      <c r="C4" s="347" t="s">
        <v>481</v>
      </c>
      <c r="D4" s="347" t="s">
        <v>482</v>
      </c>
      <c r="E4" s="339" t="s">
        <v>10</v>
      </c>
      <c r="F4" s="341">
        <v>8000</v>
      </c>
      <c r="G4" s="340">
        <v>2023</v>
      </c>
      <c r="H4" s="341">
        <v>2025</v>
      </c>
      <c r="I4" s="339" t="s">
        <v>277</v>
      </c>
      <c r="J4" s="339" t="s">
        <v>278</v>
      </c>
      <c r="AB4" s="270"/>
      <c r="AC4" s="12"/>
      <c r="AE4" s="12"/>
    </row>
    <row r="5" s="11" customFormat="1" ht="108" spans="1:31">
      <c r="A5" s="348"/>
      <c r="B5" s="231" t="e">
        <f t="shared" si="0"/>
        <v>#REF!</v>
      </c>
      <c r="C5" s="349" t="s">
        <v>485</v>
      </c>
      <c r="D5" s="349" t="s">
        <v>486</v>
      </c>
      <c r="E5" s="339" t="s">
        <v>10</v>
      </c>
      <c r="F5" s="341">
        <v>309</v>
      </c>
      <c r="G5" s="341" t="s">
        <v>21</v>
      </c>
      <c r="H5" s="341" t="s">
        <v>21</v>
      </c>
      <c r="I5" s="339" t="s">
        <v>37</v>
      </c>
      <c r="J5" s="339" t="s">
        <v>38</v>
      </c>
      <c r="K5" s="183" t="s">
        <v>38</v>
      </c>
      <c r="L5" s="183" t="s">
        <v>38</v>
      </c>
      <c r="M5" s="183" t="s">
        <v>38</v>
      </c>
      <c r="N5" s="183" t="s">
        <v>38</v>
      </c>
      <c r="O5" s="183" t="s">
        <v>38</v>
      </c>
      <c r="P5" s="183" t="s">
        <v>38</v>
      </c>
      <c r="Q5" s="183" t="s">
        <v>38</v>
      </c>
      <c r="R5" s="183" t="s">
        <v>38</v>
      </c>
      <c r="S5" s="183" t="s">
        <v>38</v>
      </c>
      <c r="T5" s="183" t="s">
        <v>38</v>
      </c>
      <c r="U5" s="183" t="s">
        <v>38</v>
      </c>
      <c r="V5" s="183" t="s">
        <v>38</v>
      </c>
      <c r="W5" s="183" t="s">
        <v>38</v>
      </c>
      <c r="X5" s="183" t="s">
        <v>38</v>
      </c>
      <c r="Y5" s="183" t="s">
        <v>38</v>
      </c>
      <c r="Z5" s="183" t="s">
        <v>38</v>
      </c>
      <c r="AA5" s="274" t="s">
        <v>38</v>
      </c>
      <c r="AB5" s="275"/>
      <c r="AC5" s="12"/>
      <c r="AE5" s="12"/>
    </row>
    <row r="6" s="11" customFormat="1" ht="84" spans="1:31">
      <c r="A6" s="348"/>
      <c r="B6" s="231" t="e">
        <f t="shared" si="0"/>
        <v>#REF!</v>
      </c>
      <c r="C6" s="338" t="s">
        <v>487</v>
      </c>
      <c r="D6" s="338" t="s">
        <v>488</v>
      </c>
      <c r="E6" s="350" t="s">
        <v>10</v>
      </c>
      <c r="F6" s="351">
        <v>14000</v>
      </c>
      <c r="G6" s="351">
        <v>2020</v>
      </c>
      <c r="H6" s="341">
        <v>2023</v>
      </c>
      <c r="I6" s="339" t="s">
        <v>149</v>
      </c>
      <c r="J6" s="339" t="s">
        <v>34</v>
      </c>
      <c r="K6" s="183" t="s">
        <v>34</v>
      </c>
      <c r="L6" s="183" t="s">
        <v>34</v>
      </c>
      <c r="M6" s="183" t="s">
        <v>34</v>
      </c>
      <c r="N6" s="183" t="s">
        <v>34</v>
      </c>
      <c r="O6" s="183" t="s">
        <v>34</v>
      </c>
      <c r="P6" s="183" t="s">
        <v>34</v>
      </c>
      <c r="Q6" s="183" t="s">
        <v>34</v>
      </c>
      <c r="R6" s="183" t="s">
        <v>34</v>
      </c>
      <c r="S6" s="183" t="s">
        <v>34</v>
      </c>
      <c r="T6" s="183" t="s">
        <v>34</v>
      </c>
      <c r="U6" s="183" t="s">
        <v>34</v>
      </c>
      <c r="V6" s="183" t="s">
        <v>34</v>
      </c>
      <c r="W6" s="183" t="s">
        <v>34</v>
      </c>
      <c r="X6" s="183" t="s">
        <v>34</v>
      </c>
      <c r="Y6" s="183" t="s">
        <v>34</v>
      </c>
      <c r="Z6" s="183" t="s">
        <v>34</v>
      </c>
      <c r="AA6" s="274" t="s">
        <v>34</v>
      </c>
      <c r="AB6" s="275"/>
      <c r="AC6" s="12"/>
      <c r="AE6" s="12"/>
    </row>
    <row r="7" s="11" customFormat="1" ht="84" spans="1:31">
      <c r="A7" s="348"/>
      <c r="B7" s="231" t="e">
        <f t="shared" si="0"/>
        <v>#REF!</v>
      </c>
      <c r="C7" s="352" t="s">
        <v>489</v>
      </c>
      <c r="D7" s="339" t="s">
        <v>490</v>
      </c>
      <c r="E7" s="339" t="s">
        <v>10</v>
      </c>
      <c r="F7" s="353">
        <v>13171</v>
      </c>
      <c r="G7" s="353">
        <v>2024</v>
      </c>
      <c r="H7" s="354">
        <v>2025</v>
      </c>
      <c r="I7" s="339" t="s">
        <v>262</v>
      </c>
      <c r="J7" s="339" t="s">
        <v>264</v>
      </c>
      <c r="AB7" s="270"/>
      <c r="AC7" s="12"/>
      <c r="AE7" s="12"/>
    </row>
    <row r="8" s="11" customFormat="1" ht="108" spans="1:31">
      <c r="A8" s="348"/>
      <c r="B8" s="231" t="e">
        <f t="shared" si="0"/>
        <v>#REF!</v>
      </c>
      <c r="C8" s="352" t="s">
        <v>491</v>
      </c>
      <c r="D8" s="339" t="s">
        <v>492</v>
      </c>
      <c r="E8" s="339" t="s">
        <v>10</v>
      </c>
      <c r="F8" s="353">
        <v>2000</v>
      </c>
      <c r="G8" s="341" t="s">
        <v>21</v>
      </c>
      <c r="H8" s="341" t="s">
        <v>21</v>
      </c>
      <c r="I8" s="339" t="s">
        <v>277</v>
      </c>
      <c r="J8" s="339" t="s">
        <v>278</v>
      </c>
      <c r="AB8" s="270"/>
      <c r="AC8" s="12"/>
      <c r="AE8" s="12"/>
    </row>
    <row r="9" s="11" customFormat="1" ht="108" spans="1:31">
      <c r="A9" s="348"/>
      <c r="B9" s="231" t="e">
        <f t="shared" si="0"/>
        <v>#REF!</v>
      </c>
      <c r="C9" s="355" t="s">
        <v>1394</v>
      </c>
      <c r="D9" s="344" t="s">
        <v>1395</v>
      </c>
      <c r="E9" s="344" t="s">
        <v>10</v>
      </c>
      <c r="F9" s="356">
        <v>10000</v>
      </c>
      <c r="G9" s="346">
        <v>2021</v>
      </c>
      <c r="H9" s="346">
        <v>2025</v>
      </c>
      <c r="I9" s="344" t="s">
        <v>219</v>
      </c>
      <c r="J9" s="344" t="s">
        <v>110</v>
      </c>
      <c r="AB9" s="270"/>
      <c r="AC9" s="12"/>
      <c r="AE9" s="12"/>
    </row>
    <row r="10" s="11" customFormat="1" ht="96" hidden="1" spans="1:31">
      <c r="A10" s="348"/>
      <c r="B10" s="231" t="e">
        <f t="shared" si="0"/>
        <v>#REF!</v>
      </c>
      <c r="C10" s="352" t="s">
        <v>493</v>
      </c>
      <c r="D10" s="339" t="s">
        <v>494</v>
      </c>
      <c r="E10" s="339" t="s">
        <v>85</v>
      </c>
      <c r="F10" s="353">
        <v>17000</v>
      </c>
      <c r="G10" s="341">
        <v>2020</v>
      </c>
      <c r="H10" s="341">
        <v>2021</v>
      </c>
      <c r="I10" s="339" t="s">
        <v>219</v>
      </c>
      <c r="J10" s="339" t="s">
        <v>110</v>
      </c>
      <c r="AB10" s="270"/>
      <c r="AC10" s="12"/>
      <c r="AE10" s="12"/>
    </row>
    <row r="11" s="11" customFormat="1" ht="120" hidden="1" spans="1:31">
      <c r="A11" s="348"/>
      <c r="B11" s="231" t="e">
        <f t="shared" si="0"/>
        <v>#REF!</v>
      </c>
      <c r="C11" s="352" t="s">
        <v>495</v>
      </c>
      <c r="D11" s="339" t="s">
        <v>496</v>
      </c>
      <c r="E11" s="339" t="s">
        <v>11</v>
      </c>
      <c r="F11" s="341" t="s">
        <v>21</v>
      </c>
      <c r="G11" s="341" t="s">
        <v>21</v>
      </c>
      <c r="H11" s="341" t="s">
        <v>21</v>
      </c>
      <c r="I11" s="339" t="s">
        <v>497</v>
      </c>
      <c r="J11" s="339" t="s">
        <v>47</v>
      </c>
      <c r="AB11" s="270"/>
      <c r="AC11" s="12"/>
      <c r="AE11" s="12"/>
    </row>
    <row r="12" s="11" customFormat="1" ht="72" hidden="1" spans="1:31">
      <c r="A12" s="348"/>
      <c r="B12" s="231" t="e">
        <f t="shared" si="0"/>
        <v>#REF!</v>
      </c>
      <c r="C12" s="352" t="s">
        <v>498</v>
      </c>
      <c r="D12" s="349" t="s">
        <v>499</v>
      </c>
      <c r="E12" s="339" t="s">
        <v>11</v>
      </c>
      <c r="F12" s="341" t="s">
        <v>21</v>
      </c>
      <c r="G12" s="341" t="s">
        <v>21</v>
      </c>
      <c r="H12" s="341" t="s">
        <v>21</v>
      </c>
      <c r="I12" s="339" t="s">
        <v>497</v>
      </c>
      <c r="J12" s="339" t="s">
        <v>47</v>
      </c>
      <c r="AB12" s="270"/>
      <c r="AC12" s="12"/>
      <c r="AE12" s="12"/>
    </row>
    <row r="13" s="11" customFormat="1" ht="60" hidden="1" spans="1:31">
      <c r="A13" s="348"/>
      <c r="B13" s="231" t="e">
        <f t="shared" si="0"/>
        <v>#REF!</v>
      </c>
      <c r="C13" s="352" t="s">
        <v>500</v>
      </c>
      <c r="D13" s="357" t="s">
        <v>501</v>
      </c>
      <c r="E13" s="339" t="s">
        <v>11</v>
      </c>
      <c r="F13" s="341" t="s">
        <v>21</v>
      </c>
      <c r="G13" s="341" t="s">
        <v>21</v>
      </c>
      <c r="H13" s="341" t="s">
        <v>21</v>
      </c>
      <c r="I13" s="366" t="s">
        <v>277</v>
      </c>
      <c r="J13" s="366" t="s">
        <v>278</v>
      </c>
      <c r="AB13" s="270"/>
      <c r="AC13" s="12"/>
      <c r="AE13" s="12"/>
    </row>
    <row r="14" s="11" customFormat="1" ht="108" hidden="1" spans="1:31">
      <c r="A14" s="348"/>
      <c r="B14" s="231" t="e">
        <f t="shared" si="0"/>
        <v>#REF!</v>
      </c>
      <c r="C14" s="355" t="s">
        <v>1397</v>
      </c>
      <c r="D14" s="358" t="s">
        <v>1398</v>
      </c>
      <c r="E14" s="344" t="s">
        <v>11</v>
      </c>
      <c r="F14" s="346" t="s">
        <v>21</v>
      </c>
      <c r="G14" s="346">
        <v>2021</v>
      </c>
      <c r="H14" s="346">
        <v>2025</v>
      </c>
      <c r="I14" s="367" t="s">
        <v>1399</v>
      </c>
      <c r="J14" s="367" t="s">
        <v>54</v>
      </c>
      <c r="AB14" s="270"/>
      <c r="AC14" s="12"/>
      <c r="AE14" s="12"/>
    </row>
    <row r="15" s="11" customFormat="1" ht="36" hidden="1" spans="1:31">
      <c r="A15" s="342"/>
      <c r="B15" s="231" t="e">
        <f t="shared" si="0"/>
        <v>#REF!</v>
      </c>
      <c r="C15" s="352" t="s">
        <v>502</v>
      </c>
      <c r="D15" s="339" t="s">
        <v>503</v>
      </c>
      <c r="E15" s="339" t="s">
        <v>11</v>
      </c>
      <c r="F15" s="341" t="s">
        <v>21</v>
      </c>
      <c r="G15" s="341" t="s">
        <v>21</v>
      </c>
      <c r="H15" s="341" t="s">
        <v>21</v>
      </c>
      <c r="I15" s="339" t="s">
        <v>300</v>
      </c>
      <c r="J15" s="339" t="s">
        <v>59</v>
      </c>
      <c r="AB15" s="270"/>
      <c r="AC15" s="12"/>
      <c r="AE15" s="12"/>
    </row>
    <row r="16" s="11" customFormat="1" ht="96" spans="1:31">
      <c r="A16" s="337" t="s">
        <v>504</v>
      </c>
      <c r="B16" s="231" t="e">
        <f t="shared" si="0"/>
        <v>#REF!</v>
      </c>
      <c r="C16" s="352" t="s">
        <v>505</v>
      </c>
      <c r="D16" s="339" t="s">
        <v>506</v>
      </c>
      <c r="E16" s="339" t="s">
        <v>10</v>
      </c>
      <c r="F16" s="341">
        <v>150000</v>
      </c>
      <c r="G16" s="341">
        <v>2021</v>
      </c>
      <c r="H16" s="341">
        <v>2025</v>
      </c>
      <c r="I16" s="339" t="s">
        <v>137</v>
      </c>
      <c r="J16" s="339" t="s">
        <v>121</v>
      </c>
      <c r="AB16" s="270"/>
      <c r="AC16" s="12"/>
      <c r="AE16" s="12"/>
    </row>
    <row r="17" s="11" customFormat="1" ht="156" spans="1:31">
      <c r="A17" s="348"/>
      <c r="B17" s="231" t="e">
        <f t="shared" si="0"/>
        <v>#REF!</v>
      </c>
      <c r="C17" s="352" t="s">
        <v>507</v>
      </c>
      <c r="D17" s="339" t="s">
        <v>508</v>
      </c>
      <c r="E17" s="339" t="s">
        <v>10</v>
      </c>
      <c r="F17" s="353">
        <v>10000</v>
      </c>
      <c r="G17" s="341">
        <v>2023</v>
      </c>
      <c r="H17" s="341">
        <v>2025</v>
      </c>
      <c r="I17" s="339" t="s">
        <v>359</v>
      </c>
      <c r="J17" s="339" t="s">
        <v>360</v>
      </c>
      <c r="AB17" s="270"/>
      <c r="AC17" s="12"/>
      <c r="AE17" s="12"/>
    </row>
    <row r="18" s="11" customFormat="1" ht="144" spans="1:31">
      <c r="A18" s="348"/>
      <c r="B18" s="337" t="e">
        <f t="shared" si="0"/>
        <v>#REF!</v>
      </c>
      <c r="C18" s="337" t="s">
        <v>509</v>
      </c>
      <c r="D18" s="339" t="s">
        <v>510</v>
      </c>
      <c r="E18" s="339" t="s">
        <v>10</v>
      </c>
      <c r="F18" s="341" t="s">
        <v>21</v>
      </c>
      <c r="G18" s="340">
        <v>2021</v>
      </c>
      <c r="H18" s="341">
        <v>2022</v>
      </c>
      <c r="I18" s="339" t="s">
        <v>479</v>
      </c>
      <c r="J18" s="339" t="s">
        <v>47</v>
      </c>
      <c r="AB18" s="270"/>
      <c r="AC18" s="12"/>
      <c r="AE18" s="12"/>
    </row>
    <row r="19" s="11" customFormat="1" ht="36" spans="1:31">
      <c r="A19" s="348"/>
      <c r="B19" s="348"/>
      <c r="C19" s="348"/>
      <c r="D19" s="359" t="s">
        <v>511</v>
      </c>
      <c r="E19" s="339" t="s">
        <v>10</v>
      </c>
      <c r="F19" s="341" t="s">
        <v>21</v>
      </c>
      <c r="G19" s="340">
        <v>2023</v>
      </c>
      <c r="H19" s="341">
        <v>2024</v>
      </c>
      <c r="I19" s="339" t="s">
        <v>479</v>
      </c>
      <c r="J19" s="339" t="s">
        <v>47</v>
      </c>
      <c r="AB19" s="270"/>
      <c r="AC19" s="12"/>
      <c r="AE19" s="12"/>
    </row>
    <row r="20" s="11" customFormat="1" ht="48" spans="1:31">
      <c r="A20" s="348"/>
      <c r="B20" s="342"/>
      <c r="C20" s="342"/>
      <c r="D20" s="359" t="s">
        <v>512</v>
      </c>
      <c r="E20" s="339" t="s">
        <v>10</v>
      </c>
      <c r="F20" s="341" t="s">
        <v>21</v>
      </c>
      <c r="G20" s="340">
        <v>2022</v>
      </c>
      <c r="H20" s="341">
        <v>2023</v>
      </c>
      <c r="I20" s="339" t="s">
        <v>479</v>
      </c>
      <c r="J20" s="339" t="s">
        <v>47</v>
      </c>
      <c r="AB20" s="270"/>
      <c r="AC20" s="12"/>
      <c r="AE20" s="12"/>
    </row>
    <row r="21" s="11" customFormat="1" ht="108" spans="1:31">
      <c r="A21" s="348"/>
      <c r="B21" s="231" t="e">
        <f>B18+1</f>
        <v>#REF!</v>
      </c>
      <c r="C21" s="342" t="s">
        <v>516</v>
      </c>
      <c r="D21" s="359" t="s">
        <v>517</v>
      </c>
      <c r="E21" s="339" t="s">
        <v>10</v>
      </c>
      <c r="F21" s="341">
        <v>2000</v>
      </c>
      <c r="G21" s="341" t="s">
        <v>21</v>
      </c>
      <c r="H21" s="341" t="s">
        <v>21</v>
      </c>
      <c r="I21" s="339" t="s">
        <v>277</v>
      </c>
      <c r="J21" s="339" t="s">
        <v>278</v>
      </c>
      <c r="AB21" s="270"/>
      <c r="AC21" s="12"/>
      <c r="AE21" s="12"/>
    </row>
    <row r="22" s="11" customFormat="1" ht="120" spans="1:31">
      <c r="A22" s="348"/>
      <c r="B22" s="231" t="e">
        <f t="shared" ref="B22:B85" si="1">B21+1</f>
        <v>#REF!</v>
      </c>
      <c r="C22" s="342" t="s">
        <v>518</v>
      </c>
      <c r="D22" s="359" t="s">
        <v>1400</v>
      </c>
      <c r="E22" s="339" t="s">
        <v>10</v>
      </c>
      <c r="F22" s="341" t="s">
        <v>21</v>
      </c>
      <c r="G22" s="341">
        <v>2021</v>
      </c>
      <c r="H22" s="341">
        <v>2025</v>
      </c>
      <c r="I22" s="339" t="s">
        <v>520</v>
      </c>
      <c r="J22" s="339" t="s">
        <v>429</v>
      </c>
      <c r="AB22" s="270"/>
      <c r="AC22" s="12"/>
      <c r="AE22" s="12"/>
    </row>
    <row r="23" s="11" customFormat="1" ht="192" spans="1:31">
      <c r="A23" s="348"/>
      <c r="B23" s="231" t="e">
        <f t="shared" si="1"/>
        <v>#REF!</v>
      </c>
      <c r="C23" s="344" t="s">
        <v>1401</v>
      </c>
      <c r="D23" s="344" t="s">
        <v>1402</v>
      </c>
      <c r="E23" s="344" t="s">
        <v>10</v>
      </c>
      <c r="F23" s="346">
        <v>1200</v>
      </c>
      <c r="G23" s="346">
        <v>2021</v>
      </c>
      <c r="H23" s="346">
        <v>2022</v>
      </c>
      <c r="I23" s="344" t="s">
        <v>311</v>
      </c>
      <c r="J23" s="344" t="s">
        <v>59</v>
      </c>
      <c r="AB23" s="270"/>
      <c r="AC23" s="12"/>
      <c r="AE23" s="12"/>
    </row>
    <row r="24" s="11" customFormat="1" ht="120" spans="1:31">
      <c r="A24" s="348"/>
      <c r="B24" s="231" t="e">
        <f t="shared" si="1"/>
        <v>#REF!</v>
      </c>
      <c r="C24" s="344" t="s">
        <v>1403</v>
      </c>
      <c r="D24" s="344" t="s">
        <v>1404</v>
      </c>
      <c r="E24" s="344" t="s">
        <v>10</v>
      </c>
      <c r="F24" s="346">
        <v>390</v>
      </c>
      <c r="G24" s="346">
        <v>2021</v>
      </c>
      <c r="H24" s="346">
        <v>2021</v>
      </c>
      <c r="I24" s="344" t="s">
        <v>479</v>
      </c>
      <c r="J24" s="344" t="s">
        <v>47</v>
      </c>
      <c r="AB24" s="270"/>
      <c r="AC24" s="12"/>
      <c r="AE24" s="12"/>
    </row>
    <row r="25" s="11" customFormat="1" ht="132" spans="1:31">
      <c r="A25" s="348"/>
      <c r="B25" s="231" t="e">
        <f t="shared" si="1"/>
        <v>#REF!</v>
      </c>
      <c r="C25" s="355" t="s">
        <v>1405</v>
      </c>
      <c r="D25" s="355" t="s">
        <v>1406</v>
      </c>
      <c r="E25" s="344" t="s">
        <v>10</v>
      </c>
      <c r="F25" s="344">
        <v>6500</v>
      </c>
      <c r="G25" s="344">
        <v>2021</v>
      </c>
      <c r="H25" s="346">
        <v>2021</v>
      </c>
      <c r="I25" s="344" t="s">
        <v>247</v>
      </c>
      <c r="J25" s="344" t="s">
        <v>248</v>
      </c>
      <c r="AB25" s="270"/>
      <c r="AC25" s="12"/>
      <c r="AE25" s="12"/>
    </row>
    <row r="26" s="11" customFormat="1" ht="60" spans="1:31">
      <c r="A26" s="348"/>
      <c r="B26" s="231" t="e">
        <f t="shared" si="1"/>
        <v>#REF!</v>
      </c>
      <c r="C26" s="344" t="s">
        <v>1407</v>
      </c>
      <c r="D26" s="344" t="s">
        <v>1408</v>
      </c>
      <c r="E26" s="344" t="s">
        <v>10</v>
      </c>
      <c r="F26" s="346">
        <v>1800</v>
      </c>
      <c r="G26" s="346">
        <v>2021</v>
      </c>
      <c r="H26" s="346">
        <v>2021</v>
      </c>
      <c r="I26" s="344" t="s">
        <v>149</v>
      </c>
      <c r="J26" s="344" t="s">
        <v>34</v>
      </c>
      <c r="AB26" s="270"/>
      <c r="AC26" s="12"/>
      <c r="AE26" s="12"/>
    </row>
    <row r="27" s="11" customFormat="1" ht="180" hidden="1" spans="1:31">
      <c r="A27" s="348"/>
      <c r="B27" s="231" t="e">
        <f t="shared" si="1"/>
        <v>#REF!</v>
      </c>
      <c r="C27" s="355" t="s">
        <v>1409</v>
      </c>
      <c r="D27" s="355" t="s">
        <v>1410</v>
      </c>
      <c r="E27" s="344" t="s">
        <v>85</v>
      </c>
      <c r="F27" s="344">
        <v>4478</v>
      </c>
      <c r="G27" s="344">
        <v>2020</v>
      </c>
      <c r="H27" s="346">
        <v>2021</v>
      </c>
      <c r="I27" s="344" t="s">
        <v>262</v>
      </c>
      <c r="J27" s="344" t="s">
        <v>264</v>
      </c>
      <c r="AB27" s="270"/>
      <c r="AC27" s="12"/>
      <c r="AE27" s="12"/>
    </row>
    <row r="28" s="11" customFormat="1" ht="36" hidden="1" spans="1:31">
      <c r="A28" s="348"/>
      <c r="B28" s="231" t="e">
        <f t="shared" si="1"/>
        <v>#REF!</v>
      </c>
      <c r="C28" s="344" t="s">
        <v>1411</v>
      </c>
      <c r="D28" s="344" t="s">
        <v>1412</v>
      </c>
      <c r="E28" s="344" t="s">
        <v>85</v>
      </c>
      <c r="F28" s="346">
        <v>14000</v>
      </c>
      <c r="G28" s="346">
        <v>2020</v>
      </c>
      <c r="H28" s="346">
        <v>2023</v>
      </c>
      <c r="I28" s="344" t="s">
        <v>149</v>
      </c>
      <c r="J28" s="344" t="s">
        <v>34</v>
      </c>
      <c r="AB28" s="270"/>
      <c r="AC28" s="12"/>
      <c r="AE28" s="12"/>
    </row>
    <row r="29" s="11" customFormat="1" ht="72" hidden="1" spans="1:31">
      <c r="A29" s="348"/>
      <c r="B29" s="231" t="e">
        <f t="shared" si="1"/>
        <v>#REF!</v>
      </c>
      <c r="C29" s="344" t="s">
        <v>1414</v>
      </c>
      <c r="D29" s="344" t="s">
        <v>1415</v>
      </c>
      <c r="E29" s="344" t="s">
        <v>85</v>
      </c>
      <c r="F29" s="346">
        <v>10400</v>
      </c>
      <c r="G29" s="346">
        <v>2020</v>
      </c>
      <c r="H29" s="346">
        <v>2023</v>
      </c>
      <c r="I29" s="344" t="s">
        <v>37</v>
      </c>
      <c r="J29" s="344" t="s">
        <v>38</v>
      </c>
      <c r="AB29" s="270"/>
      <c r="AC29" s="12"/>
      <c r="AE29" s="12"/>
    </row>
    <row r="30" s="11" customFormat="1" ht="60" hidden="1" spans="1:31">
      <c r="A30" s="348"/>
      <c r="B30" s="231" t="e">
        <f t="shared" si="1"/>
        <v>#REF!</v>
      </c>
      <c r="C30" s="344" t="s">
        <v>1416</v>
      </c>
      <c r="D30" s="344" t="s">
        <v>1417</v>
      </c>
      <c r="E30" s="344" t="s">
        <v>85</v>
      </c>
      <c r="F30" s="346">
        <v>18000</v>
      </c>
      <c r="G30" s="346">
        <v>2020</v>
      </c>
      <c r="H30" s="346">
        <v>2021</v>
      </c>
      <c r="I30" s="344" t="s">
        <v>37</v>
      </c>
      <c r="J30" s="344" t="s">
        <v>38</v>
      </c>
      <c r="AB30" s="270"/>
      <c r="AC30" s="12"/>
      <c r="AE30" s="12"/>
    </row>
    <row r="31" s="11" customFormat="1" ht="156" hidden="1" spans="1:31">
      <c r="A31" s="348"/>
      <c r="B31" s="231" t="e">
        <f t="shared" si="1"/>
        <v>#REF!</v>
      </c>
      <c r="C31" s="344" t="s">
        <v>1418</v>
      </c>
      <c r="D31" s="344" t="s">
        <v>1419</v>
      </c>
      <c r="E31" s="344" t="s">
        <v>85</v>
      </c>
      <c r="F31" s="346">
        <v>55100</v>
      </c>
      <c r="G31" s="346">
        <v>2016</v>
      </c>
      <c r="H31" s="346">
        <v>2022</v>
      </c>
      <c r="I31" s="344" t="s">
        <v>262</v>
      </c>
      <c r="J31" s="344" t="s">
        <v>264</v>
      </c>
      <c r="AB31" s="270"/>
      <c r="AC31" s="12"/>
      <c r="AE31" s="12"/>
    </row>
    <row r="32" s="11" customFormat="1" ht="72" hidden="1" spans="1:31">
      <c r="A32" s="348"/>
      <c r="B32" s="231" t="e">
        <f t="shared" si="1"/>
        <v>#REF!</v>
      </c>
      <c r="C32" s="355" t="s">
        <v>1420</v>
      </c>
      <c r="D32" s="355" t="s">
        <v>1421</v>
      </c>
      <c r="E32" s="344" t="s">
        <v>85</v>
      </c>
      <c r="F32" s="344">
        <v>80000</v>
      </c>
      <c r="G32" s="346">
        <v>2016</v>
      </c>
      <c r="H32" s="344">
        <v>2025</v>
      </c>
      <c r="I32" s="344" t="s">
        <v>247</v>
      </c>
      <c r="J32" s="344" t="s">
        <v>248</v>
      </c>
      <c r="AB32" s="270"/>
      <c r="AC32" s="12"/>
      <c r="AE32" s="12"/>
    </row>
    <row r="33" s="11" customFormat="1" ht="96" hidden="1" spans="1:31">
      <c r="A33" s="348"/>
      <c r="B33" s="231" t="e">
        <f t="shared" si="1"/>
        <v>#REF!</v>
      </c>
      <c r="C33" s="350" t="s">
        <v>521</v>
      </c>
      <c r="D33" s="339" t="s">
        <v>522</v>
      </c>
      <c r="E33" s="350" t="s">
        <v>11</v>
      </c>
      <c r="F33" s="341">
        <v>3900</v>
      </c>
      <c r="G33" s="360">
        <v>2022</v>
      </c>
      <c r="H33" s="354">
        <v>2025</v>
      </c>
      <c r="I33" s="339" t="s">
        <v>300</v>
      </c>
      <c r="J33" s="339" t="s">
        <v>59</v>
      </c>
      <c r="AB33" s="270"/>
      <c r="AC33" s="12"/>
      <c r="AE33" s="12"/>
    </row>
    <row r="34" s="11" customFormat="1" ht="96" hidden="1" spans="1:31">
      <c r="A34" s="348"/>
      <c r="B34" s="231" t="e">
        <f t="shared" si="1"/>
        <v>#REF!</v>
      </c>
      <c r="C34" s="339" t="s">
        <v>523</v>
      </c>
      <c r="D34" s="339" t="s">
        <v>524</v>
      </c>
      <c r="E34" s="339" t="s">
        <v>11</v>
      </c>
      <c r="F34" s="340">
        <v>3500</v>
      </c>
      <c r="G34" s="361">
        <v>2022</v>
      </c>
      <c r="H34" s="341">
        <v>2025</v>
      </c>
      <c r="I34" s="339" t="s">
        <v>300</v>
      </c>
      <c r="J34" s="339" t="s">
        <v>59</v>
      </c>
      <c r="AB34" s="270"/>
      <c r="AC34" s="12"/>
      <c r="AE34" s="12"/>
    </row>
    <row r="35" s="11" customFormat="1" ht="60" hidden="1" spans="1:31">
      <c r="A35" s="348"/>
      <c r="B35" s="231" t="e">
        <f t="shared" si="1"/>
        <v>#REF!</v>
      </c>
      <c r="C35" s="339" t="s">
        <v>525</v>
      </c>
      <c r="D35" s="339" t="s">
        <v>526</v>
      </c>
      <c r="E35" s="339" t="s">
        <v>11</v>
      </c>
      <c r="F35" s="341" t="s">
        <v>21</v>
      </c>
      <c r="G35" s="340">
        <v>2021</v>
      </c>
      <c r="H35" s="341">
        <v>2025</v>
      </c>
      <c r="I35" s="339" t="s">
        <v>527</v>
      </c>
      <c r="J35" s="339" t="s">
        <v>47</v>
      </c>
      <c r="AB35" s="270"/>
      <c r="AC35" s="12"/>
      <c r="AE35" s="12"/>
    </row>
    <row r="36" s="11" customFormat="1" ht="60" hidden="1" spans="1:31">
      <c r="A36" s="348"/>
      <c r="B36" s="231" t="e">
        <f t="shared" si="1"/>
        <v>#REF!</v>
      </c>
      <c r="C36" s="339" t="s">
        <v>528</v>
      </c>
      <c r="D36" s="339" t="s">
        <v>529</v>
      </c>
      <c r="E36" s="339" t="s">
        <v>11</v>
      </c>
      <c r="F36" s="341" t="s">
        <v>21</v>
      </c>
      <c r="G36" s="341" t="s">
        <v>21</v>
      </c>
      <c r="H36" s="341" t="s">
        <v>21</v>
      </c>
      <c r="I36" s="339" t="s">
        <v>527</v>
      </c>
      <c r="J36" s="339" t="s">
        <v>47</v>
      </c>
      <c r="AB36" s="270"/>
      <c r="AC36" s="12"/>
      <c r="AE36" s="12"/>
    </row>
    <row r="37" s="11" customFormat="1" ht="60" hidden="1" spans="1:31">
      <c r="A37" s="348"/>
      <c r="B37" s="231" t="e">
        <f t="shared" si="1"/>
        <v>#REF!</v>
      </c>
      <c r="C37" s="344" t="s">
        <v>1423</v>
      </c>
      <c r="D37" s="344" t="s">
        <v>1424</v>
      </c>
      <c r="E37" s="344" t="s">
        <v>11</v>
      </c>
      <c r="F37" s="346" t="s">
        <v>21</v>
      </c>
      <c r="G37" s="346" t="s">
        <v>21</v>
      </c>
      <c r="H37" s="346" t="s">
        <v>21</v>
      </c>
      <c r="I37" s="344" t="s">
        <v>595</v>
      </c>
      <c r="J37" s="344" t="s">
        <v>47</v>
      </c>
      <c r="AB37" s="270"/>
      <c r="AC37" s="12"/>
      <c r="AE37" s="12"/>
    </row>
    <row r="38" s="11" customFormat="1" ht="252" hidden="1" spans="1:31">
      <c r="A38" s="348"/>
      <c r="B38" s="231" t="e">
        <f t="shared" si="1"/>
        <v>#REF!</v>
      </c>
      <c r="C38" s="362" t="s">
        <v>1425</v>
      </c>
      <c r="D38" s="282" t="s">
        <v>1426</v>
      </c>
      <c r="E38" s="344" t="s">
        <v>85</v>
      </c>
      <c r="F38" s="346">
        <v>350</v>
      </c>
      <c r="G38" s="346">
        <v>2020</v>
      </c>
      <c r="H38" s="346">
        <v>2021</v>
      </c>
      <c r="I38" s="344" t="s">
        <v>546</v>
      </c>
      <c r="J38" s="344" t="s">
        <v>121</v>
      </c>
      <c r="AB38" s="270"/>
      <c r="AC38" s="12"/>
      <c r="AE38" s="12"/>
    </row>
    <row r="39" s="11" customFormat="1" ht="132" spans="1:31">
      <c r="A39" s="348"/>
      <c r="B39" s="231" t="e">
        <f t="shared" si="1"/>
        <v>#REF!</v>
      </c>
      <c r="C39" s="344" t="s">
        <v>1427</v>
      </c>
      <c r="D39" s="344" t="s">
        <v>1947</v>
      </c>
      <c r="E39" s="344" t="s">
        <v>10</v>
      </c>
      <c r="F39" s="346">
        <v>470</v>
      </c>
      <c r="G39" s="346">
        <v>2021</v>
      </c>
      <c r="H39" s="346">
        <v>2022</v>
      </c>
      <c r="I39" s="344" t="s">
        <v>232</v>
      </c>
      <c r="J39" s="344" t="s">
        <v>24</v>
      </c>
      <c r="AB39" s="270"/>
      <c r="AC39" s="12"/>
      <c r="AE39" s="12"/>
    </row>
    <row r="40" s="11" customFormat="1" ht="144" spans="1:31">
      <c r="A40" s="348"/>
      <c r="B40" s="231" t="e">
        <f t="shared" si="1"/>
        <v>#REF!</v>
      </c>
      <c r="C40" s="344" t="s">
        <v>1430</v>
      </c>
      <c r="D40" s="344" t="s">
        <v>1431</v>
      </c>
      <c r="E40" s="344" t="s">
        <v>10</v>
      </c>
      <c r="F40" s="346">
        <v>761</v>
      </c>
      <c r="G40" s="346">
        <v>2021</v>
      </c>
      <c r="H40" s="346">
        <v>2021</v>
      </c>
      <c r="I40" s="344" t="s">
        <v>219</v>
      </c>
      <c r="J40" s="344" t="s">
        <v>110</v>
      </c>
      <c r="AB40" s="270"/>
      <c r="AC40" s="12"/>
      <c r="AE40" s="12"/>
    </row>
    <row r="41" s="11" customFormat="1" ht="120" spans="1:31">
      <c r="A41" s="348"/>
      <c r="B41" s="231" t="e">
        <f t="shared" si="1"/>
        <v>#REF!</v>
      </c>
      <c r="C41" s="363" t="s">
        <v>1432</v>
      </c>
      <c r="D41" s="363" t="s">
        <v>1433</v>
      </c>
      <c r="E41" s="344" t="s">
        <v>10</v>
      </c>
      <c r="F41" s="346">
        <v>800</v>
      </c>
      <c r="G41" s="346">
        <v>2021</v>
      </c>
      <c r="H41" s="346">
        <v>2021</v>
      </c>
      <c r="I41" s="344" t="s">
        <v>247</v>
      </c>
      <c r="J41" s="344" t="s">
        <v>248</v>
      </c>
      <c r="AB41" s="270"/>
      <c r="AC41" s="12"/>
      <c r="AE41" s="12"/>
    </row>
    <row r="42" s="11" customFormat="1" ht="144" spans="1:31">
      <c r="A42" s="348"/>
      <c r="B42" s="231" t="e">
        <f t="shared" si="1"/>
        <v>#REF!</v>
      </c>
      <c r="C42" s="363" t="s">
        <v>1434</v>
      </c>
      <c r="D42" s="344" t="s">
        <v>1435</v>
      </c>
      <c r="E42" s="344" t="s">
        <v>10</v>
      </c>
      <c r="F42" s="346">
        <v>315</v>
      </c>
      <c r="G42" s="346">
        <v>2021</v>
      </c>
      <c r="H42" s="346">
        <v>2021</v>
      </c>
      <c r="I42" s="344" t="s">
        <v>262</v>
      </c>
      <c r="J42" s="344" t="s">
        <v>264</v>
      </c>
      <c r="AB42" s="270"/>
      <c r="AC42" s="12"/>
      <c r="AE42" s="12"/>
    </row>
    <row r="43" s="11" customFormat="1" ht="216" hidden="1" spans="1:31">
      <c r="A43" s="348"/>
      <c r="B43" s="231" t="e">
        <f t="shared" si="1"/>
        <v>#REF!</v>
      </c>
      <c r="C43" s="344" t="s">
        <v>1436</v>
      </c>
      <c r="D43" s="344" t="s">
        <v>1437</v>
      </c>
      <c r="E43" s="344" t="s">
        <v>85</v>
      </c>
      <c r="F43" s="346">
        <v>235</v>
      </c>
      <c r="G43" s="346">
        <v>2021</v>
      </c>
      <c r="H43" s="346">
        <v>2022</v>
      </c>
      <c r="I43" s="344" t="s">
        <v>243</v>
      </c>
      <c r="J43" s="344" t="s">
        <v>54</v>
      </c>
      <c r="AB43" s="270"/>
      <c r="AC43" s="12"/>
      <c r="AE43" s="12"/>
    </row>
    <row r="44" s="11" customFormat="1" ht="192" spans="1:31">
      <c r="A44" s="337" t="s">
        <v>531</v>
      </c>
      <c r="B44" s="231" t="e">
        <f t="shared" si="1"/>
        <v>#REF!</v>
      </c>
      <c r="C44" s="339" t="s">
        <v>532</v>
      </c>
      <c r="D44" s="339" t="s">
        <v>533</v>
      </c>
      <c r="E44" s="339" t="s">
        <v>10</v>
      </c>
      <c r="F44" s="341">
        <v>50000</v>
      </c>
      <c r="G44" s="340">
        <v>2021</v>
      </c>
      <c r="H44" s="341">
        <v>2022</v>
      </c>
      <c r="I44" s="339" t="s">
        <v>497</v>
      </c>
      <c r="J44" s="339" t="s">
        <v>429</v>
      </c>
      <c r="AB44" s="270"/>
      <c r="AC44" s="12"/>
      <c r="AE44" s="12"/>
    </row>
    <row r="45" s="11" customFormat="1" ht="168" spans="1:31">
      <c r="A45" s="348"/>
      <c r="B45" s="231" t="e">
        <f t="shared" si="1"/>
        <v>#REF!</v>
      </c>
      <c r="C45" s="339" t="s">
        <v>534</v>
      </c>
      <c r="D45" s="339" t="s">
        <v>535</v>
      </c>
      <c r="E45" s="339" t="s">
        <v>10</v>
      </c>
      <c r="F45" s="341">
        <v>50000</v>
      </c>
      <c r="G45" s="340">
        <v>2021</v>
      </c>
      <c r="H45" s="341">
        <v>2023</v>
      </c>
      <c r="I45" s="339" t="s">
        <v>311</v>
      </c>
      <c r="J45" s="339" t="s">
        <v>59</v>
      </c>
      <c r="AB45" s="270"/>
      <c r="AC45" s="12"/>
      <c r="AE45" s="12"/>
    </row>
    <row r="46" s="11" customFormat="1" ht="96" spans="1:31">
      <c r="A46" s="348"/>
      <c r="B46" s="231" t="e">
        <f t="shared" si="1"/>
        <v>#REF!</v>
      </c>
      <c r="C46" s="339" t="s">
        <v>536</v>
      </c>
      <c r="D46" s="339" t="s">
        <v>537</v>
      </c>
      <c r="E46" s="339" t="s">
        <v>10</v>
      </c>
      <c r="F46" s="341">
        <v>4000</v>
      </c>
      <c r="G46" s="340">
        <v>2022</v>
      </c>
      <c r="H46" s="341">
        <v>2023</v>
      </c>
      <c r="I46" s="339" t="s">
        <v>149</v>
      </c>
      <c r="J46" s="339" t="s">
        <v>34</v>
      </c>
      <c r="AB46" s="270"/>
      <c r="AC46" s="12"/>
      <c r="AE46" s="12"/>
    </row>
    <row r="47" s="11" customFormat="1" ht="84" hidden="1" spans="1:31">
      <c r="A47" s="348"/>
      <c r="B47" s="231" t="e">
        <f t="shared" si="1"/>
        <v>#REF!</v>
      </c>
      <c r="C47" s="344" t="s">
        <v>1438</v>
      </c>
      <c r="D47" s="344" t="s">
        <v>1439</v>
      </c>
      <c r="E47" s="344" t="s">
        <v>85</v>
      </c>
      <c r="F47" s="346">
        <v>1800</v>
      </c>
      <c r="G47" s="345">
        <v>2020</v>
      </c>
      <c r="H47" s="346">
        <v>2021</v>
      </c>
      <c r="I47" s="344" t="s">
        <v>149</v>
      </c>
      <c r="J47" s="344" t="s">
        <v>34</v>
      </c>
      <c r="AB47" s="270"/>
      <c r="AC47" s="12"/>
      <c r="AE47" s="12"/>
    </row>
    <row r="48" s="11" customFormat="1" ht="96" spans="1:31">
      <c r="A48" s="348"/>
      <c r="B48" s="231" t="e">
        <f t="shared" si="1"/>
        <v>#REF!</v>
      </c>
      <c r="C48" s="344" t="s">
        <v>1440</v>
      </c>
      <c r="D48" s="344" t="s">
        <v>1441</v>
      </c>
      <c r="E48" s="344" t="s">
        <v>10</v>
      </c>
      <c r="F48" s="346">
        <v>7000</v>
      </c>
      <c r="G48" s="345">
        <v>2021</v>
      </c>
      <c r="H48" s="346">
        <v>2022</v>
      </c>
      <c r="I48" s="344" t="s">
        <v>243</v>
      </c>
      <c r="J48" s="344" t="s">
        <v>54</v>
      </c>
      <c r="AB48" s="270"/>
      <c r="AC48" s="12"/>
      <c r="AE48" s="12"/>
    </row>
    <row r="49" s="11" customFormat="1" ht="96" hidden="1" spans="1:31">
      <c r="A49" s="348"/>
      <c r="B49" s="231" t="e">
        <f t="shared" si="1"/>
        <v>#REF!</v>
      </c>
      <c r="C49" s="339" t="s">
        <v>538</v>
      </c>
      <c r="D49" s="339" t="s">
        <v>539</v>
      </c>
      <c r="E49" s="339" t="s">
        <v>85</v>
      </c>
      <c r="F49" s="341">
        <v>71500</v>
      </c>
      <c r="G49" s="341">
        <v>2018.2</v>
      </c>
      <c r="H49" s="341">
        <v>2021.12</v>
      </c>
      <c r="I49" s="339" t="s">
        <v>232</v>
      </c>
      <c r="J49" s="339" t="s">
        <v>24</v>
      </c>
      <c r="AB49" s="275"/>
      <c r="AC49" s="12"/>
      <c r="AE49" s="12"/>
    </row>
    <row r="50" s="11" customFormat="1" ht="144" hidden="1" spans="1:31">
      <c r="A50" s="348"/>
      <c r="B50" s="231" t="e">
        <f t="shared" si="1"/>
        <v>#REF!</v>
      </c>
      <c r="C50" s="339" t="s">
        <v>541</v>
      </c>
      <c r="D50" s="339" t="s">
        <v>1442</v>
      </c>
      <c r="E50" s="339" t="s">
        <v>85</v>
      </c>
      <c r="F50" s="341">
        <v>39000</v>
      </c>
      <c r="G50" s="341">
        <v>2021.3</v>
      </c>
      <c r="H50" s="341">
        <v>2022.12</v>
      </c>
      <c r="I50" s="339" t="s">
        <v>232</v>
      </c>
      <c r="J50" s="339" t="s">
        <v>24</v>
      </c>
      <c r="K50" s="11" t="s">
        <v>24</v>
      </c>
      <c r="L50" s="11" t="s">
        <v>543</v>
      </c>
      <c r="AB50" s="275"/>
      <c r="AC50" s="23"/>
      <c r="AE50" s="12"/>
    </row>
    <row r="51" s="11" customFormat="1" ht="204" hidden="1" spans="1:31">
      <c r="A51" s="348"/>
      <c r="B51" s="231" t="e">
        <f t="shared" si="1"/>
        <v>#REF!</v>
      </c>
      <c r="C51" s="344" t="s">
        <v>1443</v>
      </c>
      <c r="D51" s="344" t="s">
        <v>1444</v>
      </c>
      <c r="E51" s="344" t="s">
        <v>85</v>
      </c>
      <c r="F51" s="346">
        <v>5145</v>
      </c>
      <c r="G51" s="346">
        <v>2020</v>
      </c>
      <c r="H51" s="346">
        <v>2021</v>
      </c>
      <c r="I51" s="344" t="s">
        <v>546</v>
      </c>
      <c r="J51" s="344" t="s">
        <v>121</v>
      </c>
      <c r="AB51" s="275"/>
      <c r="AC51" s="23"/>
      <c r="AE51" s="12"/>
    </row>
    <row r="52" s="11" customFormat="1" ht="120" hidden="1" spans="1:31">
      <c r="A52" s="348"/>
      <c r="B52" s="231" t="e">
        <f t="shared" si="1"/>
        <v>#REF!</v>
      </c>
      <c r="C52" s="339" t="s">
        <v>544</v>
      </c>
      <c r="D52" s="339" t="s">
        <v>545</v>
      </c>
      <c r="E52" s="339" t="s">
        <v>11</v>
      </c>
      <c r="F52" s="341">
        <v>6150</v>
      </c>
      <c r="G52" s="340">
        <v>2021</v>
      </c>
      <c r="H52" s="341">
        <v>2023</v>
      </c>
      <c r="I52" s="339" t="s">
        <v>546</v>
      </c>
      <c r="J52" s="339" t="s">
        <v>121</v>
      </c>
      <c r="AB52" s="270"/>
      <c r="AC52" s="12"/>
      <c r="AE52" s="12"/>
    </row>
    <row r="53" s="11" customFormat="1" ht="120" hidden="1" spans="1:31">
      <c r="A53" s="348"/>
      <c r="B53" s="231" t="e">
        <f t="shared" si="1"/>
        <v>#REF!</v>
      </c>
      <c r="C53" s="350" t="s">
        <v>547</v>
      </c>
      <c r="D53" s="339" t="s">
        <v>548</v>
      </c>
      <c r="E53" s="339" t="s">
        <v>11</v>
      </c>
      <c r="F53" s="341">
        <v>20000</v>
      </c>
      <c r="G53" s="340">
        <v>2021</v>
      </c>
      <c r="H53" s="341">
        <v>2023</v>
      </c>
      <c r="I53" s="339" t="s">
        <v>546</v>
      </c>
      <c r="J53" s="339" t="s">
        <v>121</v>
      </c>
      <c r="AB53" s="270"/>
      <c r="AC53" s="12"/>
      <c r="AE53" s="12"/>
    </row>
    <row r="54" s="11" customFormat="1" ht="144" hidden="1" spans="1:31">
      <c r="A54" s="348"/>
      <c r="B54" s="231" t="e">
        <f t="shared" si="1"/>
        <v>#REF!</v>
      </c>
      <c r="C54" s="350" t="s">
        <v>549</v>
      </c>
      <c r="D54" s="339" t="s">
        <v>550</v>
      </c>
      <c r="E54" s="339" t="s">
        <v>11</v>
      </c>
      <c r="F54" s="341">
        <v>2650</v>
      </c>
      <c r="G54" s="340">
        <v>2021</v>
      </c>
      <c r="H54" s="341">
        <v>2023</v>
      </c>
      <c r="I54" s="339" t="s">
        <v>546</v>
      </c>
      <c r="J54" s="339" t="s">
        <v>121</v>
      </c>
      <c r="AB54" s="270"/>
      <c r="AC54" s="12"/>
      <c r="AE54" s="12"/>
    </row>
    <row r="55" s="11" customFormat="1" ht="204" hidden="1" spans="1:31">
      <c r="A55" s="348"/>
      <c r="B55" s="231" t="e">
        <f t="shared" si="1"/>
        <v>#REF!</v>
      </c>
      <c r="C55" s="339" t="s">
        <v>551</v>
      </c>
      <c r="D55" s="339" t="s">
        <v>552</v>
      </c>
      <c r="E55" s="339" t="s">
        <v>11</v>
      </c>
      <c r="F55" s="341">
        <v>1200000</v>
      </c>
      <c r="G55" s="341" t="s">
        <v>21</v>
      </c>
      <c r="H55" s="341" t="s">
        <v>21</v>
      </c>
      <c r="I55" s="339" t="s">
        <v>553</v>
      </c>
      <c r="J55" s="339" t="s">
        <v>429</v>
      </c>
      <c r="AB55" s="270"/>
      <c r="AC55" s="12"/>
      <c r="AE55" s="12"/>
    </row>
    <row r="56" s="11" customFormat="1" ht="180" hidden="1" spans="1:31">
      <c r="A56" s="348"/>
      <c r="B56" s="231" t="e">
        <f t="shared" si="1"/>
        <v>#REF!</v>
      </c>
      <c r="C56" s="339" t="s">
        <v>554</v>
      </c>
      <c r="D56" s="349" t="s">
        <v>555</v>
      </c>
      <c r="E56" s="339" t="s">
        <v>11</v>
      </c>
      <c r="F56" s="341">
        <v>12000</v>
      </c>
      <c r="G56" s="341" t="s">
        <v>21</v>
      </c>
      <c r="H56" s="341" t="s">
        <v>21</v>
      </c>
      <c r="I56" s="339" t="s">
        <v>264</v>
      </c>
      <c r="J56" s="339" t="s">
        <v>264</v>
      </c>
      <c r="AB56" s="270"/>
      <c r="AC56" s="12"/>
      <c r="AE56" s="12"/>
    </row>
    <row r="57" s="11" customFormat="1" ht="84" hidden="1" spans="1:31">
      <c r="A57" s="348"/>
      <c r="B57" s="231" t="e">
        <f t="shared" si="1"/>
        <v>#REF!</v>
      </c>
      <c r="C57" s="339" t="s">
        <v>556</v>
      </c>
      <c r="D57" s="339" t="s">
        <v>557</v>
      </c>
      <c r="E57" s="339" t="s">
        <v>11</v>
      </c>
      <c r="F57" s="341" t="s">
        <v>21</v>
      </c>
      <c r="G57" s="340">
        <v>2021</v>
      </c>
      <c r="H57" s="341">
        <v>2023</v>
      </c>
      <c r="I57" s="339" t="s">
        <v>558</v>
      </c>
      <c r="J57" s="339" t="s">
        <v>559</v>
      </c>
      <c r="AB57" s="270"/>
      <c r="AC57" s="12"/>
      <c r="AE57" s="12"/>
    </row>
    <row r="58" s="11" customFormat="1" ht="120" hidden="1" spans="1:31">
      <c r="A58" s="342"/>
      <c r="B58" s="231" t="e">
        <f t="shared" si="1"/>
        <v>#REF!</v>
      </c>
      <c r="C58" s="339" t="s">
        <v>560</v>
      </c>
      <c r="D58" s="339" t="s">
        <v>561</v>
      </c>
      <c r="E58" s="339" t="s">
        <v>11</v>
      </c>
      <c r="F58" s="341" t="s">
        <v>21</v>
      </c>
      <c r="G58" s="340">
        <v>2021</v>
      </c>
      <c r="H58" s="341">
        <v>2023</v>
      </c>
      <c r="I58" s="339" t="s">
        <v>311</v>
      </c>
      <c r="J58" s="339" t="s">
        <v>59</v>
      </c>
      <c r="AB58" s="270"/>
      <c r="AC58" s="12"/>
      <c r="AE58" s="12"/>
    </row>
    <row r="59" s="11" customFormat="1" ht="36" customHeight="1" spans="1:31">
      <c r="A59" s="348" t="s">
        <v>562</v>
      </c>
      <c r="B59" s="231" t="e">
        <f t="shared" si="1"/>
        <v>#REF!</v>
      </c>
      <c r="C59" s="349" t="s">
        <v>563</v>
      </c>
      <c r="D59" s="349" t="s">
        <v>564</v>
      </c>
      <c r="E59" s="339" t="s">
        <v>10</v>
      </c>
      <c r="F59" s="353">
        <v>26500</v>
      </c>
      <c r="G59" s="341" t="s">
        <v>21</v>
      </c>
      <c r="H59" s="341" t="s">
        <v>21</v>
      </c>
      <c r="I59" s="339" t="s">
        <v>37</v>
      </c>
      <c r="J59" s="339" t="s">
        <v>38</v>
      </c>
      <c r="AB59" s="270"/>
      <c r="AC59" s="12"/>
      <c r="AE59" s="12"/>
    </row>
    <row r="60" s="11" customFormat="1" ht="72" spans="1:31">
      <c r="A60" s="348"/>
      <c r="B60" s="231" t="e">
        <f t="shared" si="1"/>
        <v>#REF!</v>
      </c>
      <c r="C60" s="352" t="s">
        <v>565</v>
      </c>
      <c r="D60" s="352" t="s">
        <v>566</v>
      </c>
      <c r="E60" s="339" t="s">
        <v>10</v>
      </c>
      <c r="F60" s="364">
        <v>6000</v>
      </c>
      <c r="G60" s="341" t="s">
        <v>21</v>
      </c>
      <c r="H60" s="341" t="s">
        <v>21</v>
      </c>
      <c r="I60" s="368" t="s">
        <v>277</v>
      </c>
      <c r="J60" s="339" t="s">
        <v>278</v>
      </c>
      <c r="O60" s="183"/>
      <c r="P60" s="183"/>
      <c r="Q60" s="183"/>
      <c r="R60" s="233"/>
      <c r="S60" s="369"/>
      <c r="T60" s="233"/>
      <c r="U60" s="183"/>
      <c r="V60" s="183"/>
      <c r="AB60" s="270"/>
      <c r="AC60" s="12"/>
      <c r="AE60" s="12"/>
    </row>
    <row r="61" s="11" customFormat="1" ht="48" spans="1:31">
      <c r="A61" s="348"/>
      <c r="B61" s="231" t="e">
        <f t="shared" si="1"/>
        <v>#REF!</v>
      </c>
      <c r="C61" s="339" t="s">
        <v>567</v>
      </c>
      <c r="D61" s="349" t="s">
        <v>568</v>
      </c>
      <c r="E61" s="339" t="s">
        <v>10</v>
      </c>
      <c r="F61" s="341">
        <v>5000</v>
      </c>
      <c r="G61" s="341">
        <v>2021</v>
      </c>
      <c r="H61" s="341">
        <v>2025</v>
      </c>
      <c r="I61" s="339" t="s">
        <v>569</v>
      </c>
      <c r="J61" s="339" t="s">
        <v>273</v>
      </c>
      <c r="K61" s="183" t="s">
        <v>273</v>
      </c>
      <c r="L61" s="183" t="s">
        <v>273</v>
      </c>
      <c r="M61" s="183" t="s">
        <v>273</v>
      </c>
      <c r="N61" s="183" t="s">
        <v>273</v>
      </c>
      <c r="O61" s="183" t="s">
        <v>273</v>
      </c>
      <c r="P61" s="183" t="s">
        <v>273</v>
      </c>
      <c r="Q61" s="183" t="s">
        <v>273</v>
      </c>
      <c r="R61" s="183" t="s">
        <v>273</v>
      </c>
      <c r="S61" s="183" t="s">
        <v>273</v>
      </c>
      <c r="T61" s="183" t="s">
        <v>273</v>
      </c>
      <c r="U61" s="183" t="s">
        <v>273</v>
      </c>
      <c r="V61" s="183" t="s">
        <v>273</v>
      </c>
      <c r="W61" s="183" t="s">
        <v>273</v>
      </c>
      <c r="X61" s="183" t="s">
        <v>273</v>
      </c>
      <c r="Y61" s="183" t="s">
        <v>273</v>
      </c>
      <c r="Z61" s="183" t="s">
        <v>273</v>
      </c>
      <c r="AA61" s="274" t="s">
        <v>273</v>
      </c>
      <c r="AB61" s="275"/>
      <c r="AC61" s="12"/>
      <c r="AE61" s="12"/>
    </row>
    <row r="62" s="11" customFormat="1" ht="48" hidden="1" spans="1:31">
      <c r="A62" s="348"/>
      <c r="B62" s="231" t="e">
        <f t="shared" si="1"/>
        <v>#REF!</v>
      </c>
      <c r="C62" s="349" t="s">
        <v>570</v>
      </c>
      <c r="D62" s="339" t="s">
        <v>571</v>
      </c>
      <c r="E62" s="339" t="s">
        <v>11</v>
      </c>
      <c r="F62" s="341" t="s">
        <v>21</v>
      </c>
      <c r="G62" s="341">
        <v>2021</v>
      </c>
      <c r="H62" s="341">
        <v>2023</v>
      </c>
      <c r="I62" s="341" t="s">
        <v>21</v>
      </c>
      <c r="J62" s="339" t="s">
        <v>47</v>
      </c>
      <c r="AB62" s="270"/>
      <c r="AC62" s="12"/>
      <c r="AE62" s="12"/>
    </row>
    <row r="63" s="11" customFormat="1" ht="48" hidden="1" spans="1:31">
      <c r="A63" s="348"/>
      <c r="B63" s="231" t="e">
        <f t="shared" si="1"/>
        <v>#REF!</v>
      </c>
      <c r="C63" s="349" t="s">
        <v>572</v>
      </c>
      <c r="D63" s="339" t="s">
        <v>573</v>
      </c>
      <c r="E63" s="339" t="s">
        <v>11</v>
      </c>
      <c r="F63" s="341" t="s">
        <v>21</v>
      </c>
      <c r="G63" s="341">
        <v>2021</v>
      </c>
      <c r="H63" s="341">
        <v>2023</v>
      </c>
      <c r="I63" s="341" t="s">
        <v>21</v>
      </c>
      <c r="J63" s="339" t="s">
        <v>47</v>
      </c>
      <c r="AB63" s="270"/>
      <c r="AC63" s="12"/>
      <c r="AE63" s="12"/>
    </row>
    <row r="64" s="11" customFormat="1" ht="96" hidden="1" spans="1:31">
      <c r="A64" s="348"/>
      <c r="B64" s="231" t="e">
        <f t="shared" si="1"/>
        <v>#REF!</v>
      </c>
      <c r="C64" s="339" t="s">
        <v>574</v>
      </c>
      <c r="D64" s="339" t="s">
        <v>575</v>
      </c>
      <c r="E64" s="339" t="s">
        <v>11</v>
      </c>
      <c r="F64" s="341">
        <v>10750</v>
      </c>
      <c r="G64" s="340">
        <v>2021</v>
      </c>
      <c r="H64" s="341">
        <v>2023</v>
      </c>
      <c r="I64" s="339" t="s">
        <v>527</v>
      </c>
      <c r="J64" s="339" t="s">
        <v>47</v>
      </c>
      <c r="AB64" s="270"/>
      <c r="AC64" s="12"/>
      <c r="AE64" s="12"/>
    </row>
    <row r="65" s="11" customFormat="1" ht="36" hidden="1" spans="1:31">
      <c r="A65" s="348"/>
      <c r="B65" s="231" t="e">
        <f t="shared" si="1"/>
        <v>#REF!</v>
      </c>
      <c r="C65" s="339" t="s">
        <v>576</v>
      </c>
      <c r="D65" s="339" t="s">
        <v>577</v>
      </c>
      <c r="E65" s="339" t="s">
        <v>11</v>
      </c>
      <c r="F65" s="341" t="s">
        <v>21</v>
      </c>
      <c r="G65" s="370">
        <v>2022</v>
      </c>
      <c r="H65" s="370">
        <v>2024</v>
      </c>
      <c r="I65" s="350" t="s">
        <v>300</v>
      </c>
      <c r="J65" s="339" t="s">
        <v>59</v>
      </c>
      <c r="AB65" s="270"/>
      <c r="AC65" s="12"/>
      <c r="AE65" s="12"/>
    </row>
    <row r="66" s="11" customFormat="1" ht="48" hidden="1" spans="1:31">
      <c r="A66" s="348"/>
      <c r="B66" s="231" t="e">
        <f t="shared" si="1"/>
        <v>#REF!</v>
      </c>
      <c r="C66" s="339" t="s">
        <v>578</v>
      </c>
      <c r="D66" s="349" t="s">
        <v>579</v>
      </c>
      <c r="E66" s="339" t="s">
        <v>11</v>
      </c>
      <c r="F66" s="341" t="s">
        <v>21</v>
      </c>
      <c r="G66" s="341">
        <v>2021</v>
      </c>
      <c r="H66" s="341">
        <v>2023</v>
      </c>
      <c r="I66" s="341" t="s">
        <v>21</v>
      </c>
      <c r="J66" s="339" t="s">
        <v>47</v>
      </c>
      <c r="AB66" s="270"/>
      <c r="AC66" s="12"/>
      <c r="AE66" s="12"/>
    </row>
    <row r="67" s="11" customFormat="1" ht="48" hidden="1" spans="1:31">
      <c r="A67" s="348"/>
      <c r="B67" s="231" t="e">
        <f t="shared" si="1"/>
        <v>#REF!</v>
      </c>
      <c r="C67" s="339" t="s">
        <v>580</v>
      </c>
      <c r="D67" s="339" t="s">
        <v>581</v>
      </c>
      <c r="E67" s="339" t="s">
        <v>11</v>
      </c>
      <c r="F67" s="341" t="s">
        <v>21</v>
      </c>
      <c r="G67" s="341">
        <v>2021</v>
      </c>
      <c r="H67" s="341">
        <v>2023</v>
      </c>
      <c r="I67" s="341" t="s">
        <v>21</v>
      </c>
      <c r="J67" s="339" t="s">
        <v>47</v>
      </c>
      <c r="AB67" s="270"/>
      <c r="AC67" s="12"/>
      <c r="AE67" s="12"/>
    </row>
    <row r="68" s="11" customFormat="1" ht="84" spans="1:31">
      <c r="A68" s="348"/>
      <c r="B68" s="231" t="e">
        <f t="shared" si="1"/>
        <v>#REF!</v>
      </c>
      <c r="C68" s="339" t="s">
        <v>587</v>
      </c>
      <c r="D68" s="339" t="s">
        <v>588</v>
      </c>
      <c r="E68" s="339" t="s">
        <v>10</v>
      </c>
      <c r="F68" s="341" t="s">
        <v>21</v>
      </c>
      <c r="G68" s="341" t="s">
        <v>21</v>
      </c>
      <c r="H68" s="341" t="s">
        <v>21</v>
      </c>
      <c r="I68" s="341" t="s">
        <v>21</v>
      </c>
      <c r="J68" s="339" t="s">
        <v>589</v>
      </c>
      <c r="AB68" s="270"/>
      <c r="AC68" s="12"/>
      <c r="AE68" s="12"/>
    </row>
    <row r="69" s="11" customFormat="1" ht="96" spans="1:31">
      <c r="A69" s="348"/>
      <c r="B69" s="231" t="e">
        <f t="shared" si="1"/>
        <v>#REF!</v>
      </c>
      <c r="C69" s="371" t="s">
        <v>518</v>
      </c>
      <c r="D69" s="371" t="s">
        <v>590</v>
      </c>
      <c r="E69" s="339" t="s">
        <v>10</v>
      </c>
      <c r="F69" s="341" t="s">
        <v>21</v>
      </c>
      <c r="G69" s="341">
        <v>2021</v>
      </c>
      <c r="H69" s="341">
        <v>2025</v>
      </c>
      <c r="I69" s="339" t="s">
        <v>520</v>
      </c>
      <c r="J69" s="339" t="s">
        <v>429</v>
      </c>
      <c r="AB69" s="270"/>
      <c r="AC69" s="12"/>
      <c r="AE69" s="12"/>
    </row>
    <row r="70" s="11" customFormat="1" ht="60" spans="1:31">
      <c r="A70" s="348"/>
      <c r="B70" s="231" t="e">
        <f t="shared" si="1"/>
        <v>#REF!</v>
      </c>
      <c r="C70" s="371" t="s">
        <v>591</v>
      </c>
      <c r="D70" s="371" t="s">
        <v>592</v>
      </c>
      <c r="E70" s="339" t="s">
        <v>10</v>
      </c>
      <c r="F70" s="341" t="s">
        <v>21</v>
      </c>
      <c r="G70" s="341">
        <v>2021</v>
      </c>
      <c r="H70" s="341">
        <v>2023</v>
      </c>
      <c r="I70" s="341" t="s">
        <v>21</v>
      </c>
      <c r="J70" s="339" t="s">
        <v>59</v>
      </c>
      <c r="AB70" s="270"/>
      <c r="AC70" s="12"/>
      <c r="AE70" s="12"/>
    </row>
    <row r="71" s="11" customFormat="1" ht="48" spans="1:31">
      <c r="A71" s="348"/>
      <c r="B71" s="231" t="e">
        <f t="shared" si="1"/>
        <v>#REF!</v>
      </c>
      <c r="C71" s="349" t="s">
        <v>593</v>
      </c>
      <c r="D71" s="339" t="s">
        <v>594</v>
      </c>
      <c r="E71" s="339" t="s">
        <v>10</v>
      </c>
      <c r="F71" s="341" t="s">
        <v>21</v>
      </c>
      <c r="G71" s="341" t="s">
        <v>21</v>
      </c>
      <c r="H71" s="341" t="s">
        <v>21</v>
      </c>
      <c r="I71" s="339" t="s">
        <v>595</v>
      </c>
      <c r="J71" s="339" t="s">
        <v>47</v>
      </c>
      <c r="AB71" s="270"/>
      <c r="AC71" s="12"/>
      <c r="AE71" s="12"/>
    </row>
    <row r="72" s="11" customFormat="1" ht="60" hidden="1" spans="1:31">
      <c r="A72" s="348"/>
      <c r="B72" s="231" t="e">
        <f t="shared" si="1"/>
        <v>#REF!</v>
      </c>
      <c r="C72" s="363" t="s">
        <v>1445</v>
      </c>
      <c r="D72" s="344" t="s">
        <v>1446</v>
      </c>
      <c r="E72" s="344" t="s">
        <v>85</v>
      </c>
      <c r="F72" s="346">
        <v>700</v>
      </c>
      <c r="G72" s="346">
        <v>2020</v>
      </c>
      <c r="H72" s="346">
        <v>2021</v>
      </c>
      <c r="I72" s="344" t="s">
        <v>311</v>
      </c>
      <c r="J72" s="344" t="s">
        <v>59</v>
      </c>
      <c r="AB72" s="270"/>
      <c r="AC72" s="12"/>
      <c r="AE72" s="12"/>
    </row>
    <row r="73" s="11" customFormat="1" ht="84" hidden="1" spans="1:31">
      <c r="A73" s="348"/>
      <c r="B73" s="231" t="e">
        <f t="shared" si="1"/>
        <v>#REF!</v>
      </c>
      <c r="C73" s="363" t="s">
        <v>1447</v>
      </c>
      <c r="D73" s="344" t="s">
        <v>1448</v>
      </c>
      <c r="E73" s="344" t="s">
        <v>85</v>
      </c>
      <c r="F73" s="346">
        <v>2500</v>
      </c>
      <c r="G73" s="346">
        <v>2019</v>
      </c>
      <c r="H73" s="346">
        <v>2021</v>
      </c>
      <c r="I73" s="344" t="s">
        <v>149</v>
      </c>
      <c r="J73" s="344" t="s">
        <v>34</v>
      </c>
      <c r="AB73" s="270"/>
      <c r="AC73" s="12"/>
      <c r="AE73" s="12"/>
    </row>
    <row r="74" s="11" customFormat="1" ht="204" hidden="1" spans="1:31">
      <c r="A74" s="348"/>
      <c r="B74" s="231" t="e">
        <f t="shared" si="1"/>
        <v>#REF!</v>
      </c>
      <c r="C74" s="363" t="s">
        <v>1450</v>
      </c>
      <c r="D74" s="344" t="s">
        <v>1451</v>
      </c>
      <c r="E74" s="344" t="s">
        <v>85</v>
      </c>
      <c r="F74" s="346">
        <v>132000</v>
      </c>
      <c r="G74" s="346">
        <v>2018</v>
      </c>
      <c r="H74" s="346">
        <v>2021</v>
      </c>
      <c r="I74" s="344" t="s">
        <v>243</v>
      </c>
      <c r="J74" s="344" t="s">
        <v>54</v>
      </c>
      <c r="AB74" s="270"/>
      <c r="AC74" s="12"/>
      <c r="AE74" s="12"/>
    </row>
    <row r="75" s="11" customFormat="1" ht="48" hidden="1" spans="1:31">
      <c r="A75" s="348"/>
      <c r="B75" s="231" t="e">
        <f t="shared" si="1"/>
        <v>#REF!</v>
      </c>
      <c r="C75" s="363" t="s">
        <v>1452</v>
      </c>
      <c r="D75" s="344" t="s">
        <v>1453</v>
      </c>
      <c r="E75" s="344" t="s">
        <v>11</v>
      </c>
      <c r="F75" s="346" t="s">
        <v>21</v>
      </c>
      <c r="G75" s="346">
        <v>2021</v>
      </c>
      <c r="H75" s="346">
        <v>2023</v>
      </c>
      <c r="I75" s="344" t="s">
        <v>595</v>
      </c>
      <c r="J75" s="344" t="s">
        <v>47</v>
      </c>
      <c r="AB75" s="270"/>
      <c r="AC75" s="12"/>
      <c r="AE75" s="12"/>
    </row>
    <row r="76" s="11" customFormat="1" ht="408" spans="1:31">
      <c r="A76" s="348"/>
      <c r="B76" s="231" t="e">
        <f t="shared" si="1"/>
        <v>#REF!</v>
      </c>
      <c r="C76" s="344" t="s">
        <v>1454</v>
      </c>
      <c r="D76" s="363" t="s">
        <v>1455</v>
      </c>
      <c r="E76" s="344" t="s">
        <v>10</v>
      </c>
      <c r="F76" s="346">
        <v>923</v>
      </c>
      <c r="G76" s="346">
        <v>2021</v>
      </c>
      <c r="H76" s="346">
        <v>2021</v>
      </c>
      <c r="I76" s="344" t="s">
        <v>37</v>
      </c>
      <c r="J76" s="344" t="s">
        <v>38</v>
      </c>
      <c r="AB76" s="270"/>
      <c r="AC76" s="12"/>
      <c r="AE76" s="12"/>
    </row>
    <row r="77" s="11" customFormat="1" ht="252" spans="1:31">
      <c r="A77" s="348"/>
      <c r="B77" s="231" t="e">
        <f t="shared" si="1"/>
        <v>#REF!</v>
      </c>
      <c r="C77" s="363" t="s">
        <v>1456</v>
      </c>
      <c r="D77" s="363" t="s">
        <v>1457</v>
      </c>
      <c r="E77" s="344" t="s">
        <v>10</v>
      </c>
      <c r="F77" s="346">
        <v>98</v>
      </c>
      <c r="G77" s="346">
        <v>2021</v>
      </c>
      <c r="H77" s="346">
        <v>2021</v>
      </c>
      <c r="I77" s="344" t="s">
        <v>219</v>
      </c>
      <c r="J77" s="344" t="s">
        <v>110</v>
      </c>
      <c r="AB77" s="270"/>
      <c r="AC77" s="12"/>
      <c r="AE77" s="12"/>
    </row>
    <row r="78" s="11" customFormat="1" ht="60" spans="1:31">
      <c r="A78" s="348"/>
      <c r="B78" s="231" t="e">
        <f t="shared" si="1"/>
        <v>#REF!</v>
      </c>
      <c r="C78" s="363" t="s">
        <v>1458</v>
      </c>
      <c r="D78" s="344" t="s">
        <v>1459</v>
      </c>
      <c r="E78" s="344" t="s">
        <v>10</v>
      </c>
      <c r="F78" s="346">
        <v>60</v>
      </c>
      <c r="G78" s="346">
        <v>2021</v>
      </c>
      <c r="H78" s="346">
        <v>2021</v>
      </c>
      <c r="I78" s="344" t="s">
        <v>247</v>
      </c>
      <c r="J78" s="344" t="s">
        <v>248</v>
      </c>
      <c r="AB78" s="270"/>
      <c r="AC78" s="12"/>
      <c r="AE78" s="12"/>
    </row>
    <row r="79" s="11" customFormat="1" ht="36" spans="1:31">
      <c r="A79" s="348"/>
      <c r="B79" s="231" t="e">
        <f t="shared" si="1"/>
        <v>#REF!</v>
      </c>
      <c r="C79" s="363" t="s">
        <v>1460</v>
      </c>
      <c r="D79" s="344" t="s">
        <v>1461</v>
      </c>
      <c r="E79" s="344" t="s">
        <v>10</v>
      </c>
      <c r="F79" s="346">
        <v>1000</v>
      </c>
      <c r="G79" s="346">
        <v>2021</v>
      </c>
      <c r="H79" s="346">
        <v>2025</v>
      </c>
      <c r="I79" s="344" t="s">
        <v>272</v>
      </c>
      <c r="J79" s="344" t="s">
        <v>273</v>
      </c>
      <c r="AB79" s="270"/>
      <c r="AC79" s="12"/>
      <c r="AE79" s="12"/>
    </row>
    <row r="80" s="11" customFormat="1" ht="84" spans="1:31">
      <c r="A80" s="348"/>
      <c r="B80" s="231" t="e">
        <f t="shared" si="1"/>
        <v>#REF!</v>
      </c>
      <c r="C80" s="363" t="s">
        <v>1462</v>
      </c>
      <c r="D80" s="344" t="s">
        <v>1463</v>
      </c>
      <c r="E80" s="344" t="s">
        <v>10</v>
      </c>
      <c r="F80" s="346">
        <v>600</v>
      </c>
      <c r="G80" s="346">
        <v>2020</v>
      </c>
      <c r="H80" s="346">
        <v>2021</v>
      </c>
      <c r="I80" s="344" t="s">
        <v>219</v>
      </c>
      <c r="J80" s="344" t="s">
        <v>110</v>
      </c>
      <c r="AB80" s="270"/>
      <c r="AC80" s="12"/>
      <c r="AE80" s="12"/>
    </row>
    <row r="81" s="11" customFormat="1" ht="108" spans="1:31">
      <c r="A81" s="348"/>
      <c r="B81" s="231" t="e">
        <f t="shared" si="1"/>
        <v>#REF!</v>
      </c>
      <c r="C81" s="363" t="s">
        <v>1464</v>
      </c>
      <c r="D81" s="344" t="s">
        <v>1465</v>
      </c>
      <c r="E81" s="344" t="s">
        <v>10</v>
      </c>
      <c r="F81" s="346">
        <v>300</v>
      </c>
      <c r="G81" s="346">
        <v>2021</v>
      </c>
      <c r="H81" s="346">
        <v>2021</v>
      </c>
      <c r="I81" s="344" t="s">
        <v>520</v>
      </c>
      <c r="J81" s="344" t="s">
        <v>47</v>
      </c>
      <c r="AB81" s="270"/>
      <c r="AC81" s="12"/>
      <c r="AE81" s="12"/>
    </row>
    <row r="82" s="11" customFormat="1" ht="144" spans="1:31">
      <c r="A82" s="348"/>
      <c r="B82" s="231" t="e">
        <f t="shared" si="1"/>
        <v>#REF!</v>
      </c>
      <c r="C82" s="363" t="s">
        <v>1466</v>
      </c>
      <c r="D82" s="344" t="s">
        <v>1467</v>
      </c>
      <c r="E82" s="344" t="s">
        <v>10</v>
      </c>
      <c r="F82" s="346">
        <v>700</v>
      </c>
      <c r="G82" s="346">
        <v>2021</v>
      </c>
      <c r="H82" s="346">
        <v>2021</v>
      </c>
      <c r="I82" s="344" t="s">
        <v>520</v>
      </c>
      <c r="J82" s="344" t="s">
        <v>47</v>
      </c>
      <c r="AB82" s="270"/>
      <c r="AC82" s="12"/>
      <c r="AE82" s="12"/>
    </row>
    <row r="83" s="11" customFormat="1" ht="72" spans="1:31">
      <c r="A83" s="348"/>
      <c r="B83" s="231" t="e">
        <f t="shared" si="1"/>
        <v>#REF!</v>
      </c>
      <c r="C83" s="363" t="s">
        <v>1468</v>
      </c>
      <c r="D83" s="344" t="s">
        <v>1469</v>
      </c>
      <c r="E83" s="344" t="s">
        <v>10</v>
      </c>
      <c r="F83" s="346">
        <v>300</v>
      </c>
      <c r="G83" s="346">
        <v>2021</v>
      </c>
      <c r="H83" s="346">
        <v>2021</v>
      </c>
      <c r="I83" s="344" t="s">
        <v>520</v>
      </c>
      <c r="J83" s="344" t="s">
        <v>47</v>
      </c>
      <c r="AB83" s="270"/>
      <c r="AC83" s="12"/>
      <c r="AE83" s="12"/>
    </row>
    <row r="84" s="11" customFormat="1" ht="156" spans="1:31">
      <c r="A84" s="348"/>
      <c r="B84" s="231" t="e">
        <f t="shared" si="1"/>
        <v>#REF!</v>
      </c>
      <c r="C84" s="363" t="s">
        <v>1470</v>
      </c>
      <c r="D84" s="344" t="s">
        <v>1471</v>
      </c>
      <c r="E84" s="344" t="s">
        <v>10</v>
      </c>
      <c r="F84" s="346">
        <v>325</v>
      </c>
      <c r="G84" s="346">
        <v>2021</v>
      </c>
      <c r="H84" s="346">
        <v>2021</v>
      </c>
      <c r="I84" s="344" t="s">
        <v>520</v>
      </c>
      <c r="J84" s="344" t="s">
        <v>47</v>
      </c>
      <c r="AB84" s="270"/>
      <c r="AC84" s="12"/>
      <c r="AE84" s="12"/>
    </row>
    <row r="85" s="11" customFormat="1" ht="204" spans="1:31">
      <c r="A85" s="348"/>
      <c r="B85" s="231" t="e">
        <f t="shared" si="1"/>
        <v>#REF!</v>
      </c>
      <c r="C85" s="363" t="s">
        <v>1472</v>
      </c>
      <c r="D85" s="344" t="s">
        <v>1473</v>
      </c>
      <c r="E85" s="344" t="s">
        <v>10</v>
      </c>
      <c r="F85" s="346">
        <v>600</v>
      </c>
      <c r="G85" s="346">
        <v>2021</v>
      </c>
      <c r="H85" s="346">
        <v>2021</v>
      </c>
      <c r="I85" s="344" t="s">
        <v>149</v>
      </c>
      <c r="J85" s="344" t="s">
        <v>34</v>
      </c>
      <c r="AB85" s="270"/>
      <c r="AC85" s="12"/>
      <c r="AE85" s="12"/>
    </row>
    <row r="86" s="11" customFormat="1" ht="96" spans="1:31">
      <c r="A86" s="348"/>
      <c r="B86" s="231" t="e">
        <f t="shared" ref="B86:B112" si="2">B85+1</f>
        <v>#REF!</v>
      </c>
      <c r="C86" s="363" t="s">
        <v>1475</v>
      </c>
      <c r="D86" s="344" t="s">
        <v>1476</v>
      </c>
      <c r="E86" s="344" t="s">
        <v>10</v>
      </c>
      <c r="F86" s="346">
        <v>800</v>
      </c>
      <c r="G86" s="346">
        <v>2021</v>
      </c>
      <c r="H86" s="346">
        <v>2021</v>
      </c>
      <c r="I86" s="344" t="s">
        <v>149</v>
      </c>
      <c r="J86" s="344" t="s">
        <v>34</v>
      </c>
      <c r="AB86" s="270"/>
      <c r="AC86" s="12"/>
      <c r="AE86" s="12"/>
    </row>
    <row r="87" s="11" customFormat="1" ht="72" spans="1:31">
      <c r="A87" s="348"/>
      <c r="B87" s="231" t="e">
        <f t="shared" si="2"/>
        <v>#REF!</v>
      </c>
      <c r="C87" s="363" t="s">
        <v>1477</v>
      </c>
      <c r="D87" s="344" t="s">
        <v>1478</v>
      </c>
      <c r="E87" s="344" t="s">
        <v>10</v>
      </c>
      <c r="F87" s="346">
        <v>350</v>
      </c>
      <c r="G87" s="346">
        <v>2021</v>
      </c>
      <c r="H87" s="346">
        <v>2021</v>
      </c>
      <c r="I87" s="344" t="s">
        <v>520</v>
      </c>
      <c r="J87" s="344" t="s">
        <v>59</v>
      </c>
      <c r="AB87" s="270"/>
      <c r="AC87" s="12"/>
      <c r="AE87" s="12"/>
    </row>
    <row r="88" s="11" customFormat="1" ht="409.5" hidden="1" spans="1:31">
      <c r="A88" s="348"/>
      <c r="B88" s="231" t="e">
        <f t="shared" si="2"/>
        <v>#REF!</v>
      </c>
      <c r="C88" s="363" t="s">
        <v>1479</v>
      </c>
      <c r="D88" s="363" t="s">
        <v>1948</v>
      </c>
      <c r="E88" s="344" t="s">
        <v>85</v>
      </c>
      <c r="F88" s="346">
        <v>12251</v>
      </c>
      <c r="G88" s="346">
        <v>2019</v>
      </c>
      <c r="H88" s="346">
        <v>2022</v>
      </c>
      <c r="I88" s="344" t="s">
        <v>277</v>
      </c>
      <c r="J88" s="344" t="s">
        <v>278</v>
      </c>
      <c r="AB88" s="270"/>
      <c r="AC88" s="12"/>
      <c r="AE88" s="12"/>
    </row>
    <row r="89" s="11" customFormat="1" ht="168" hidden="1" spans="1:31">
      <c r="A89" s="348"/>
      <c r="B89" s="231" t="e">
        <f t="shared" si="2"/>
        <v>#REF!</v>
      </c>
      <c r="C89" s="363" t="s">
        <v>1481</v>
      </c>
      <c r="D89" s="344" t="s">
        <v>1482</v>
      </c>
      <c r="E89" s="344" t="s">
        <v>85</v>
      </c>
      <c r="F89" s="346">
        <v>5000</v>
      </c>
      <c r="G89" s="346">
        <v>2020</v>
      </c>
      <c r="H89" s="346">
        <v>2021</v>
      </c>
      <c r="I89" s="344" t="s">
        <v>243</v>
      </c>
      <c r="J89" s="344" t="s">
        <v>54</v>
      </c>
      <c r="AB89" s="270"/>
      <c r="AC89" s="12"/>
      <c r="AE89" s="12"/>
    </row>
    <row r="90" s="11" customFormat="1" ht="24" hidden="1" spans="1:31">
      <c r="A90" s="348"/>
      <c r="B90" s="231" t="e">
        <f t="shared" si="2"/>
        <v>#REF!</v>
      </c>
      <c r="C90" s="363" t="s">
        <v>1483</v>
      </c>
      <c r="D90" s="344" t="s">
        <v>1484</v>
      </c>
      <c r="E90" s="344" t="s">
        <v>85</v>
      </c>
      <c r="F90" s="346">
        <v>700</v>
      </c>
      <c r="G90" s="346">
        <v>2020</v>
      </c>
      <c r="H90" s="346">
        <v>2021</v>
      </c>
      <c r="I90" s="344" t="s">
        <v>243</v>
      </c>
      <c r="J90" s="344" t="s">
        <v>54</v>
      </c>
      <c r="AB90" s="270"/>
      <c r="AC90" s="12"/>
      <c r="AE90" s="12"/>
    </row>
    <row r="91" s="11" customFormat="1" ht="84" hidden="1" spans="1:31">
      <c r="A91" s="348"/>
      <c r="B91" s="231" t="e">
        <f t="shared" si="2"/>
        <v>#REF!</v>
      </c>
      <c r="C91" s="363" t="s">
        <v>1485</v>
      </c>
      <c r="D91" s="344" t="s">
        <v>1486</v>
      </c>
      <c r="E91" s="344" t="s">
        <v>85</v>
      </c>
      <c r="F91" s="346">
        <v>1800</v>
      </c>
      <c r="G91" s="346">
        <v>2020</v>
      </c>
      <c r="H91" s="346">
        <v>2021</v>
      </c>
      <c r="I91" s="344" t="s">
        <v>243</v>
      </c>
      <c r="J91" s="344" t="s">
        <v>54</v>
      </c>
      <c r="AB91" s="270"/>
      <c r="AC91" s="12"/>
      <c r="AE91" s="12"/>
    </row>
    <row r="92" s="11" customFormat="1" ht="48" hidden="1" spans="1:31">
      <c r="A92" s="348"/>
      <c r="B92" s="231" t="e">
        <f t="shared" si="2"/>
        <v>#REF!</v>
      </c>
      <c r="C92" s="363" t="s">
        <v>1487</v>
      </c>
      <c r="D92" s="344" t="s">
        <v>1488</v>
      </c>
      <c r="E92" s="344" t="s">
        <v>85</v>
      </c>
      <c r="F92" s="346">
        <v>7000</v>
      </c>
      <c r="G92" s="346">
        <v>2020</v>
      </c>
      <c r="H92" s="346">
        <v>2021</v>
      </c>
      <c r="I92" s="344" t="s">
        <v>243</v>
      </c>
      <c r="J92" s="344" t="s">
        <v>54</v>
      </c>
      <c r="AB92" s="270"/>
      <c r="AC92" s="12"/>
      <c r="AE92" s="12"/>
    </row>
    <row r="93" s="11" customFormat="1" ht="48" hidden="1" spans="1:31">
      <c r="A93" s="348"/>
      <c r="B93" s="231" t="e">
        <f t="shared" si="2"/>
        <v>#REF!</v>
      </c>
      <c r="C93" s="363" t="s">
        <v>1489</v>
      </c>
      <c r="D93" s="344" t="s">
        <v>1490</v>
      </c>
      <c r="E93" s="344" t="s">
        <v>85</v>
      </c>
      <c r="F93" s="346">
        <v>3000</v>
      </c>
      <c r="G93" s="346">
        <v>2020</v>
      </c>
      <c r="H93" s="346">
        <v>2021</v>
      </c>
      <c r="I93" s="344" t="s">
        <v>243</v>
      </c>
      <c r="J93" s="344" t="s">
        <v>54</v>
      </c>
      <c r="AB93" s="270"/>
      <c r="AC93" s="12"/>
      <c r="AE93" s="12"/>
    </row>
    <row r="94" s="11" customFormat="1" ht="72" hidden="1" spans="1:31">
      <c r="A94" s="348"/>
      <c r="B94" s="231" t="e">
        <f t="shared" si="2"/>
        <v>#REF!</v>
      </c>
      <c r="C94" s="363" t="s">
        <v>1491</v>
      </c>
      <c r="D94" s="344" t="s">
        <v>1492</v>
      </c>
      <c r="E94" s="344" t="s">
        <v>85</v>
      </c>
      <c r="F94" s="346">
        <v>1700</v>
      </c>
      <c r="G94" s="346">
        <v>2020</v>
      </c>
      <c r="H94" s="346">
        <v>2021</v>
      </c>
      <c r="I94" s="344" t="s">
        <v>243</v>
      </c>
      <c r="J94" s="344" t="s">
        <v>54</v>
      </c>
      <c r="AB94" s="270"/>
      <c r="AC94" s="12"/>
      <c r="AE94" s="12"/>
    </row>
    <row r="95" s="11" customFormat="1" ht="120" hidden="1" spans="1:31">
      <c r="A95" s="348"/>
      <c r="B95" s="231" t="e">
        <f t="shared" si="2"/>
        <v>#REF!</v>
      </c>
      <c r="C95" s="363" t="s">
        <v>1493</v>
      </c>
      <c r="D95" s="344" t="s">
        <v>1494</v>
      </c>
      <c r="E95" s="344" t="s">
        <v>85</v>
      </c>
      <c r="F95" s="346">
        <v>1500</v>
      </c>
      <c r="G95" s="346">
        <v>2020</v>
      </c>
      <c r="H95" s="346">
        <v>2021</v>
      </c>
      <c r="I95" s="344" t="s">
        <v>149</v>
      </c>
      <c r="J95" s="344" t="s">
        <v>34</v>
      </c>
      <c r="AB95" s="270"/>
      <c r="AC95" s="12"/>
      <c r="AE95" s="12"/>
    </row>
    <row r="96" s="11" customFormat="1" ht="108" hidden="1" spans="1:31">
      <c r="A96" s="348"/>
      <c r="B96" s="231" t="e">
        <f t="shared" si="2"/>
        <v>#REF!</v>
      </c>
      <c r="C96" s="363" t="s">
        <v>1496</v>
      </c>
      <c r="D96" s="344" t="s">
        <v>1497</v>
      </c>
      <c r="E96" s="344" t="s">
        <v>85</v>
      </c>
      <c r="F96" s="346">
        <v>3000</v>
      </c>
      <c r="G96" s="346">
        <v>2020</v>
      </c>
      <c r="H96" s="346">
        <v>2021</v>
      </c>
      <c r="I96" s="344" t="s">
        <v>149</v>
      </c>
      <c r="J96" s="344" t="s">
        <v>34</v>
      </c>
      <c r="AB96" s="270"/>
      <c r="AC96" s="12"/>
      <c r="AE96" s="12"/>
    </row>
    <row r="97" s="11" customFormat="1" ht="96" hidden="1" spans="1:31">
      <c r="A97" s="348"/>
      <c r="B97" s="231" t="e">
        <f t="shared" si="2"/>
        <v>#REF!</v>
      </c>
      <c r="C97" s="363" t="s">
        <v>1498</v>
      </c>
      <c r="D97" s="344" t="s">
        <v>1499</v>
      </c>
      <c r="E97" s="344" t="s">
        <v>85</v>
      </c>
      <c r="F97" s="346">
        <v>800</v>
      </c>
      <c r="G97" s="346">
        <v>2020</v>
      </c>
      <c r="H97" s="346">
        <v>2021</v>
      </c>
      <c r="I97" s="344" t="s">
        <v>219</v>
      </c>
      <c r="J97" s="344" t="s">
        <v>110</v>
      </c>
      <c r="AB97" s="270"/>
      <c r="AC97" s="12"/>
      <c r="AE97" s="12"/>
    </row>
    <row r="98" s="11" customFormat="1" ht="60" hidden="1" spans="1:31">
      <c r="A98" s="348"/>
      <c r="B98" s="231" t="e">
        <f t="shared" si="2"/>
        <v>#REF!</v>
      </c>
      <c r="C98" s="363" t="s">
        <v>1500</v>
      </c>
      <c r="D98" s="344" t="s">
        <v>1501</v>
      </c>
      <c r="E98" s="344" t="s">
        <v>11</v>
      </c>
      <c r="F98" s="346" t="s">
        <v>21</v>
      </c>
      <c r="G98" s="346" t="s">
        <v>21</v>
      </c>
      <c r="H98" s="346" t="s">
        <v>21</v>
      </c>
      <c r="I98" s="344" t="s">
        <v>595</v>
      </c>
      <c r="J98" s="344" t="s">
        <v>47</v>
      </c>
      <c r="AB98" s="270"/>
      <c r="AC98" s="12"/>
      <c r="AE98" s="12"/>
    </row>
    <row r="99" s="11" customFormat="1" ht="72" spans="1:31">
      <c r="A99" s="348"/>
      <c r="B99" s="231" t="e">
        <f t="shared" si="2"/>
        <v>#REF!</v>
      </c>
      <c r="C99" s="371" t="s">
        <v>597</v>
      </c>
      <c r="D99" s="371" t="s">
        <v>598</v>
      </c>
      <c r="E99" s="339" t="s">
        <v>10</v>
      </c>
      <c r="F99" s="341" t="s">
        <v>21</v>
      </c>
      <c r="G99" s="341" t="s">
        <v>21</v>
      </c>
      <c r="H99" s="341" t="s">
        <v>21</v>
      </c>
      <c r="I99" s="339" t="s">
        <v>520</v>
      </c>
      <c r="J99" s="339" t="s">
        <v>589</v>
      </c>
      <c r="AB99" s="270"/>
      <c r="AC99" s="12"/>
      <c r="AE99" s="12"/>
    </row>
    <row r="100" s="11" customFormat="1" ht="84" spans="1:31">
      <c r="A100" s="348"/>
      <c r="B100" s="231" t="e">
        <f t="shared" si="2"/>
        <v>#REF!</v>
      </c>
      <c r="C100" s="371" t="s">
        <v>599</v>
      </c>
      <c r="D100" s="350" t="s">
        <v>600</v>
      </c>
      <c r="E100" s="339" t="s">
        <v>10</v>
      </c>
      <c r="F100" s="341" t="s">
        <v>21</v>
      </c>
      <c r="G100" s="341" t="s">
        <v>21</v>
      </c>
      <c r="H100" s="341" t="s">
        <v>21</v>
      </c>
      <c r="I100" s="339" t="s">
        <v>520</v>
      </c>
      <c r="J100" s="339" t="s">
        <v>59</v>
      </c>
      <c r="AB100" s="270"/>
      <c r="AC100" s="12"/>
      <c r="AE100" s="12"/>
    </row>
    <row r="101" s="11" customFormat="1" ht="84" hidden="1" spans="1:31">
      <c r="A101" s="339" t="s">
        <v>1502</v>
      </c>
      <c r="B101" s="231" t="e">
        <f t="shared" si="2"/>
        <v>#REF!</v>
      </c>
      <c r="C101" s="371" t="s">
        <v>583</v>
      </c>
      <c r="D101" s="371" t="s">
        <v>584</v>
      </c>
      <c r="E101" s="339" t="s">
        <v>85</v>
      </c>
      <c r="F101" s="341">
        <v>10000</v>
      </c>
      <c r="G101" s="341">
        <v>2020</v>
      </c>
      <c r="H101" s="341">
        <v>2021</v>
      </c>
      <c r="I101" s="339" t="s">
        <v>21</v>
      </c>
      <c r="J101" s="339" t="s">
        <v>110</v>
      </c>
      <c r="AB101" s="270"/>
      <c r="AC101" s="12"/>
      <c r="AE101" s="12"/>
    </row>
    <row r="102" s="11" customFormat="1" ht="72" spans="1:31">
      <c r="A102" s="339"/>
      <c r="B102" s="231" t="e">
        <f t="shared" si="2"/>
        <v>#REF!</v>
      </c>
      <c r="C102" s="371" t="s">
        <v>585</v>
      </c>
      <c r="D102" s="371" t="s">
        <v>586</v>
      </c>
      <c r="E102" s="339" t="s">
        <v>10</v>
      </c>
      <c r="F102" s="341">
        <v>6000</v>
      </c>
      <c r="G102" s="341">
        <v>2021</v>
      </c>
      <c r="H102" s="341">
        <v>2022</v>
      </c>
      <c r="I102" s="339" t="s">
        <v>272</v>
      </c>
      <c r="J102" s="339" t="s">
        <v>273</v>
      </c>
      <c r="AB102" s="270"/>
      <c r="AC102" s="12"/>
      <c r="AE102" s="12"/>
    </row>
    <row r="103" s="11" customFormat="1" ht="144" spans="1:31">
      <c r="A103" s="339"/>
      <c r="B103" s="231" t="e">
        <f t="shared" si="2"/>
        <v>#REF!</v>
      </c>
      <c r="C103" s="362" t="s">
        <v>1503</v>
      </c>
      <c r="D103" s="362" t="s">
        <v>1504</v>
      </c>
      <c r="E103" s="344" t="s">
        <v>10</v>
      </c>
      <c r="F103" s="346">
        <v>399</v>
      </c>
      <c r="G103" s="346">
        <v>2021</v>
      </c>
      <c r="H103" s="346">
        <v>2021</v>
      </c>
      <c r="I103" s="344" t="s">
        <v>546</v>
      </c>
      <c r="J103" s="344" t="s">
        <v>121</v>
      </c>
      <c r="AB103" s="270"/>
      <c r="AC103" s="12"/>
      <c r="AE103" s="12"/>
    </row>
    <row r="104" s="11" customFormat="1" ht="144" hidden="1" spans="1:31">
      <c r="A104" s="339"/>
      <c r="B104" s="231" t="e">
        <f t="shared" si="2"/>
        <v>#REF!</v>
      </c>
      <c r="C104" s="363" t="s">
        <v>1505</v>
      </c>
      <c r="D104" s="344" t="s">
        <v>1506</v>
      </c>
      <c r="E104" s="344" t="s">
        <v>85</v>
      </c>
      <c r="F104" s="346">
        <v>13000</v>
      </c>
      <c r="G104" s="346">
        <v>2020</v>
      </c>
      <c r="H104" s="346">
        <v>2021</v>
      </c>
      <c r="I104" s="344" t="s">
        <v>243</v>
      </c>
      <c r="J104" s="344" t="s">
        <v>54</v>
      </c>
      <c r="AB104" s="270"/>
      <c r="AC104" s="12"/>
      <c r="AE104" s="12"/>
    </row>
    <row r="105" s="223" customFormat="1" ht="108" spans="1:99">
      <c r="A105" s="339"/>
      <c r="B105" s="231" t="e">
        <f t="shared" si="2"/>
        <v>#REF!</v>
      </c>
      <c r="C105" s="282" t="s">
        <v>1508</v>
      </c>
      <c r="D105" s="282" t="s">
        <v>1509</v>
      </c>
      <c r="E105" s="183" t="s">
        <v>10</v>
      </c>
      <c r="F105" s="372">
        <v>2400</v>
      </c>
      <c r="G105" s="282">
        <v>2021</v>
      </c>
      <c r="H105" s="282">
        <v>2022</v>
      </c>
      <c r="I105" s="282" t="s">
        <v>243</v>
      </c>
      <c r="J105" s="374" t="s">
        <v>54</v>
      </c>
      <c r="K105" s="332"/>
      <c r="AB105" s="276"/>
      <c r="AC105" s="198"/>
      <c r="AD105" s="39"/>
      <c r="AE105" s="198"/>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row>
    <row r="106" s="11" customFormat="1" ht="144" spans="1:31">
      <c r="A106" s="339" t="s">
        <v>1507</v>
      </c>
      <c r="B106" s="231" t="e">
        <f t="shared" si="2"/>
        <v>#REF!</v>
      </c>
      <c r="C106" s="352" t="s">
        <v>1510</v>
      </c>
      <c r="D106" s="349" t="s">
        <v>1511</v>
      </c>
      <c r="E106" s="339" t="s">
        <v>10</v>
      </c>
      <c r="F106" s="341">
        <v>220000</v>
      </c>
      <c r="G106" s="341">
        <v>2021</v>
      </c>
      <c r="H106" s="341">
        <v>2025</v>
      </c>
      <c r="I106" s="339" t="s">
        <v>603</v>
      </c>
      <c r="J106" s="339" t="s">
        <v>47</v>
      </c>
      <c r="AB106" s="270"/>
      <c r="AC106" s="12"/>
      <c r="AE106" s="12"/>
    </row>
    <row r="107" s="11" customFormat="1" ht="180" hidden="1" spans="1:31">
      <c r="A107" s="339"/>
      <c r="B107" s="231" t="e">
        <f t="shared" si="2"/>
        <v>#REF!</v>
      </c>
      <c r="C107" s="352" t="s">
        <v>1513</v>
      </c>
      <c r="D107" s="349" t="s">
        <v>1514</v>
      </c>
      <c r="E107" s="339" t="s">
        <v>11</v>
      </c>
      <c r="F107" s="341" t="s">
        <v>21</v>
      </c>
      <c r="G107" s="341" t="s">
        <v>21</v>
      </c>
      <c r="H107" s="341" t="s">
        <v>21</v>
      </c>
      <c r="I107" s="341" t="s">
        <v>21</v>
      </c>
      <c r="J107" s="339" t="s">
        <v>47</v>
      </c>
      <c r="AB107" s="270"/>
      <c r="AC107" s="12"/>
      <c r="AE107" s="12"/>
    </row>
    <row r="108" s="11" customFormat="1" ht="192" spans="1:31">
      <c r="A108" s="339"/>
      <c r="B108" s="231" t="e">
        <f t="shared" si="2"/>
        <v>#REF!</v>
      </c>
      <c r="C108" s="339" t="s">
        <v>1515</v>
      </c>
      <c r="D108" s="339" t="s">
        <v>1516</v>
      </c>
      <c r="E108" s="339" t="s">
        <v>10</v>
      </c>
      <c r="F108" s="341">
        <v>120000</v>
      </c>
      <c r="G108" s="341" t="s">
        <v>21</v>
      </c>
      <c r="H108" s="341" t="s">
        <v>21</v>
      </c>
      <c r="I108" s="339" t="s">
        <v>21</v>
      </c>
      <c r="J108" s="339" t="s">
        <v>609</v>
      </c>
      <c r="AB108" s="270"/>
      <c r="AC108" s="12"/>
      <c r="AE108" s="12"/>
    </row>
    <row r="109" s="223" customFormat="1" ht="72" hidden="1" spans="1:99">
      <c r="A109" s="339"/>
      <c r="B109" s="231" t="e">
        <f t="shared" si="2"/>
        <v>#REF!</v>
      </c>
      <c r="C109" s="282" t="s">
        <v>1517</v>
      </c>
      <c r="D109" s="282" t="s">
        <v>1518</v>
      </c>
      <c r="E109" s="183" t="s">
        <v>85</v>
      </c>
      <c r="F109" s="321">
        <v>4500</v>
      </c>
      <c r="G109" s="282">
        <v>2019</v>
      </c>
      <c r="H109" s="282">
        <v>2021</v>
      </c>
      <c r="I109" s="282" t="s">
        <v>247</v>
      </c>
      <c r="J109" s="374" t="s">
        <v>248</v>
      </c>
      <c r="K109" s="332"/>
      <c r="AB109" s="276"/>
      <c r="AC109" s="198"/>
      <c r="AD109" s="39"/>
      <c r="AE109" s="198"/>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row>
    <row r="110" s="223" customFormat="1" ht="108" spans="1:99">
      <c r="A110" s="339"/>
      <c r="B110" s="231" t="e">
        <f t="shared" si="2"/>
        <v>#REF!</v>
      </c>
      <c r="C110" s="282" t="s">
        <v>1519</v>
      </c>
      <c r="D110" s="282" t="s">
        <v>1520</v>
      </c>
      <c r="E110" s="183" t="s">
        <v>10</v>
      </c>
      <c r="F110" s="372">
        <v>1000</v>
      </c>
      <c r="G110" s="282">
        <v>2021</v>
      </c>
      <c r="H110" s="282">
        <v>2021</v>
      </c>
      <c r="I110" s="282" t="s">
        <v>247</v>
      </c>
      <c r="J110" s="374" t="s">
        <v>248</v>
      </c>
      <c r="K110" s="332"/>
      <c r="AB110" s="276"/>
      <c r="AC110" s="198"/>
      <c r="AD110" s="39"/>
      <c r="AE110" s="198"/>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row>
    <row r="111" s="11" customFormat="1" ht="180" spans="1:31">
      <c r="A111" s="339"/>
      <c r="B111" s="231" t="e">
        <f t="shared" si="2"/>
        <v>#REF!</v>
      </c>
      <c r="C111" s="352" t="s">
        <v>1521</v>
      </c>
      <c r="D111" s="373" t="s">
        <v>1522</v>
      </c>
      <c r="E111" s="339" t="s">
        <v>10</v>
      </c>
      <c r="F111" s="364">
        <v>5000</v>
      </c>
      <c r="G111" s="341" t="s">
        <v>21</v>
      </c>
      <c r="H111" s="341" t="s">
        <v>21</v>
      </c>
      <c r="I111" s="368" t="s">
        <v>277</v>
      </c>
      <c r="J111" s="339" t="s">
        <v>278</v>
      </c>
      <c r="AB111" s="270"/>
      <c r="AC111" s="12"/>
      <c r="AE111" s="12"/>
    </row>
    <row r="112" s="11" customFormat="1" ht="132" hidden="1" spans="1:31">
      <c r="A112" s="339"/>
      <c r="B112" s="231" t="e">
        <f t="shared" si="2"/>
        <v>#REF!</v>
      </c>
      <c r="C112" s="352" t="s">
        <v>1523</v>
      </c>
      <c r="D112" s="373" t="s">
        <v>613</v>
      </c>
      <c r="E112" s="339" t="s">
        <v>11</v>
      </c>
      <c r="F112" s="341" t="s">
        <v>21</v>
      </c>
      <c r="G112" s="341" t="s">
        <v>21</v>
      </c>
      <c r="H112" s="341" t="s">
        <v>21</v>
      </c>
      <c r="I112" s="341" t="s">
        <v>21</v>
      </c>
      <c r="J112" s="339" t="s">
        <v>47</v>
      </c>
      <c r="AB112" s="270"/>
      <c r="AC112" s="12"/>
      <c r="AE112" s="12"/>
    </row>
  </sheetData>
  <autoFilter ref="E1:E112">
    <filterColumn colId="0">
      <customFilters>
        <customFilter operator="equal" val="新建"/>
      </customFilters>
    </filterColumn>
    <extLst/>
  </autoFilter>
  <mergeCells count="11">
    <mergeCell ref="A1:J1"/>
    <mergeCell ref="A2:A3"/>
    <mergeCell ref="A4:A15"/>
    <mergeCell ref="A16:A43"/>
    <mergeCell ref="A44:A58"/>
    <mergeCell ref="A59:A67"/>
    <mergeCell ref="A68:A100"/>
    <mergeCell ref="A101:A104"/>
    <mergeCell ref="A106:A112"/>
    <mergeCell ref="B18:B20"/>
    <mergeCell ref="C18:C20"/>
  </mergeCells>
  <dataValidations count="1">
    <dataValidation type="list" allowBlank="1" showInputMessage="1" showErrorMessage="1" sqref="Q60 E2:E24 E26:E112">
      <formula1>"新建,续建,谋划"</formula1>
    </dataValidation>
  </dataValidations>
  <pageMargins left="0.699305555555556" right="0.699305555555556"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U169"/>
  <sheetViews>
    <sheetView topLeftCell="A77" workbookViewId="0">
      <selection activeCell="A2" sqref="A2:A4"/>
    </sheetView>
  </sheetViews>
  <sheetFormatPr defaultColWidth="9.81666666666667" defaultRowHeight="13.5"/>
  <sheetData>
    <row r="1" s="11" customFormat="1" spans="1:31">
      <c r="A1" s="226" t="s">
        <v>2009</v>
      </c>
      <c r="B1" s="226"/>
      <c r="C1" s="226"/>
      <c r="D1" s="226"/>
      <c r="E1" s="226"/>
      <c r="F1" s="227"/>
      <c r="G1" s="227"/>
      <c r="H1" s="227"/>
      <c r="I1" s="226"/>
      <c r="J1" s="227"/>
      <c r="K1" s="260"/>
      <c r="AB1" s="11" t="s">
        <v>16</v>
      </c>
      <c r="AC1" s="12" t="s">
        <v>17</v>
      </c>
      <c r="AE1" s="12"/>
    </row>
    <row r="2" s="11" customFormat="1" ht="168" spans="1:31">
      <c r="A2" s="183" t="s">
        <v>18</v>
      </c>
      <c r="B2" s="183">
        <v>1</v>
      </c>
      <c r="C2" s="183" t="s">
        <v>19</v>
      </c>
      <c r="D2" s="228" t="s">
        <v>20</v>
      </c>
      <c r="E2" s="183" t="s">
        <v>10</v>
      </c>
      <c r="F2" s="229">
        <v>3490000</v>
      </c>
      <c r="G2" s="229" t="s">
        <v>21</v>
      </c>
      <c r="H2" s="230" t="s">
        <v>21</v>
      </c>
      <c r="I2" s="183" t="s">
        <v>22</v>
      </c>
      <c r="J2" s="183" t="s">
        <v>23</v>
      </c>
      <c r="K2" s="261"/>
      <c r="AB2" s="270"/>
      <c r="AC2" s="12"/>
      <c r="AE2" s="12"/>
    </row>
    <row r="3" s="11" customFormat="1" ht="48" hidden="1" spans="1:31">
      <c r="A3" s="183"/>
      <c r="B3" s="231">
        <f t="shared" ref="B3:B66" si="0">B2+1</f>
        <v>2</v>
      </c>
      <c r="C3" s="232" t="s">
        <v>26</v>
      </c>
      <c r="D3" s="233" t="s">
        <v>21</v>
      </c>
      <c r="E3" s="183" t="s">
        <v>11</v>
      </c>
      <c r="F3" s="234">
        <v>5250000</v>
      </c>
      <c r="G3" s="229" t="s">
        <v>21</v>
      </c>
      <c r="H3" s="230" t="s">
        <v>21</v>
      </c>
      <c r="I3" s="233" t="s">
        <v>21</v>
      </c>
      <c r="J3" s="183" t="s">
        <v>23</v>
      </c>
      <c r="K3" s="261"/>
      <c r="AB3" s="270"/>
      <c r="AC3" s="12"/>
      <c r="AE3" s="12"/>
    </row>
    <row r="4" s="11" customFormat="1" ht="108" spans="1:31">
      <c r="A4" s="183"/>
      <c r="B4" s="231">
        <f t="shared" si="0"/>
        <v>3</v>
      </c>
      <c r="C4" s="183" t="s">
        <v>27</v>
      </c>
      <c r="D4" s="228" t="s">
        <v>28</v>
      </c>
      <c r="E4" s="183" t="s">
        <v>10</v>
      </c>
      <c r="F4" s="229">
        <v>5000000</v>
      </c>
      <c r="G4" s="229" t="s">
        <v>21</v>
      </c>
      <c r="H4" s="230" t="s">
        <v>21</v>
      </c>
      <c r="I4" s="183" t="s">
        <v>22</v>
      </c>
      <c r="J4" s="183" t="s">
        <v>23</v>
      </c>
      <c r="K4" s="261"/>
      <c r="AB4" s="270"/>
      <c r="AC4" s="12"/>
      <c r="AE4" s="12"/>
    </row>
    <row r="5" s="11" customFormat="1" ht="65.1" customHeight="1" spans="1:31">
      <c r="A5" s="235" t="s">
        <v>29</v>
      </c>
      <c r="B5" s="231">
        <f t="shared" si="0"/>
        <v>4</v>
      </c>
      <c r="C5" s="236" t="s">
        <v>30</v>
      </c>
      <c r="D5" s="228" t="s">
        <v>31</v>
      </c>
      <c r="E5" s="183" t="s">
        <v>10</v>
      </c>
      <c r="F5" s="237">
        <v>400000</v>
      </c>
      <c r="G5" s="237" t="s">
        <v>21</v>
      </c>
      <c r="H5" s="237" t="s">
        <v>21</v>
      </c>
      <c r="I5" s="183" t="s">
        <v>32</v>
      </c>
      <c r="J5" s="183" t="s">
        <v>33</v>
      </c>
      <c r="K5" s="261"/>
      <c r="L5" s="11">
        <v>0</v>
      </c>
      <c r="AB5" s="270"/>
      <c r="AC5" s="12"/>
      <c r="AE5" s="12"/>
    </row>
    <row r="6" s="11" customFormat="1" ht="120" spans="1:31">
      <c r="A6" s="238"/>
      <c r="B6" s="231">
        <f t="shared" si="0"/>
        <v>5</v>
      </c>
      <c r="C6" s="183" t="s">
        <v>35</v>
      </c>
      <c r="D6" s="228" t="s">
        <v>36</v>
      </c>
      <c r="E6" s="183" t="s">
        <v>10</v>
      </c>
      <c r="F6" s="239">
        <v>560000</v>
      </c>
      <c r="G6" s="183" t="s">
        <v>21</v>
      </c>
      <c r="H6" s="183" t="s">
        <v>21</v>
      </c>
      <c r="I6" s="183" t="s">
        <v>37</v>
      </c>
      <c r="J6" s="183" t="s">
        <v>38</v>
      </c>
      <c r="K6" s="261"/>
      <c r="L6" s="11">
        <v>0</v>
      </c>
      <c r="AB6" s="270"/>
      <c r="AC6" s="12"/>
      <c r="AE6" s="12"/>
    </row>
    <row r="7" s="11" customFormat="1" ht="72" spans="1:31">
      <c r="A7" s="238"/>
      <c r="B7" s="231">
        <f t="shared" si="0"/>
        <v>6</v>
      </c>
      <c r="C7" s="183" t="s">
        <v>39</v>
      </c>
      <c r="D7" s="183" t="s">
        <v>40</v>
      </c>
      <c r="E7" s="183" t="s">
        <v>10</v>
      </c>
      <c r="F7" s="240" t="s">
        <v>21</v>
      </c>
      <c r="G7" s="241" t="s">
        <v>41</v>
      </c>
      <c r="H7" s="241" t="s">
        <v>42</v>
      </c>
      <c r="I7" s="183" t="s">
        <v>1240</v>
      </c>
      <c r="J7" s="69" t="s">
        <v>44</v>
      </c>
      <c r="K7" s="262"/>
      <c r="L7" s="11">
        <v>3</v>
      </c>
      <c r="AB7" s="270"/>
      <c r="AC7" s="12"/>
      <c r="AE7" s="12"/>
    </row>
    <row r="8" s="11" customFormat="1" ht="72" spans="1:31">
      <c r="A8" s="238"/>
      <c r="B8" s="231">
        <f t="shared" si="0"/>
        <v>7</v>
      </c>
      <c r="C8" s="183"/>
      <c r="D8" s="137" t="s">
        <v>45</v>
      </c>
      <c r="E8" s="137" t="s">
        <v>10</v>
      </c>
      <c r="F8" s="242">
        <v>59675</v>
      </c>
      <c r="G8" s="243">
        <v>2021.1</v>
      </c>
      <c r="H8" s="243">
        <v>2023.12</v>
      </c>
      <c r="I8" s="137" t="s">
        <v>46</v>
      </c>
      <c r="J8" s="183" t="s">
        <v>47</v>
      </c>
      <c r="K8" s="261"/>
      <c r="L8" s="11">
        <v>3.7</v>
      </c>
      <c r="AB8" s="271"/>
      <c r="AC8" s="12"/>
      <c r="AE8" s="12"/>
    </row>
    <row r="9" s="11" customFormat="1" ht="36" spans="1:31">
      <c r="A9" s="238"/>
      <c r="B9" s="231">
        <f t="shared" si="0"/>
        <v>8</v>
      </c>
      <c r="C9" s="183"/>
      <c r="D9" s="183" t="s">
        <v>50</v>
      </c>
      <c r="E9" s="183" t="s">
        <v>10</v>
      </c>
      <c r="F9" s="240">
        <v>40000</v>
      </c>
      <c r="G9" s="241" t="s">
        <v>51</v>
      </c>
      <c r="H9" s="241" t="s">
        <v>52</v>
      </c>
      <c r="I9" s="183" t="s">
        <v>53</v>
      </c>
      <c r="J9" s="183" t="s">
        <v>54</v>
      </c>
      <c r="K9" s="261"/>
      <c r="L9" s="11">
        <v>8</v>
      </c>
      <c r="AB9" s="270"/>
      <c r="AC9" s="12"/>
      <c r="AE9" s="12"/>
    </row>
    <row r="10" s="11" customFormat="1" ht="60" spans="1:31">
      <c r="A10" s="238"/>
      <c r="B10" s="231">
        <f t="shared" si="0"/>
        <v>9</v>
      </c>
      <c r="C10" s="183" t="s">
        <v>55</v>
      </c>
      <c r="D10" s="183" t="s">
        <v>56</v>
      </c>
      <c r="E10" s="183" t="s">
        <v>10</v>
      </c>
      <c r="F10" s="240">
        <v>46000</v>
      </c>
      <c r="G10" s="241" t="s">
        <v>57</v>
      </c>
      <c r="H10" s="233">
        <v>2022.6</v>
      </c>
      <c r="I10" s="183" t="s">
        <v>58</v>
      </c>
      <c r="J10" s="183" t="s">
        <v>59</v>
      </c>
      <c r="K10" s="261"/>
      <c r="L10" s="11">
        <v>2.3</v>
      </c>
      <c r="AB10" s="270"/>
      <c r="AC10" s="12"/>
      <c r="AE10" s="12"/>
    </row>
    <row r="11" s="11" customFormat="1" ht="84" spans="1:31">
      <c r="A11" s="238"/>
      <c r="B11" s="231">
        <f t="shared" si="0"/>
        <v>10</v>
      </c>
      <c r="C11" s="183"/>
      <c r="D11" s="183" t="s">
        <v>60</v>
      </c>
      <c r="E11" s="183" t="s">
        <v>10</v>
      </c>
      <c r="F11" s="240">
        <v>6700</v>
      </c>
      <c r="G11" s="241" t="s">
        <v>61</v>
      </c>
      <c r="H11" s="241" t="s">
        <v>62</v>
      </c>
      <c r="I11" s="183" t="s">
        <v>1242</v>
      </c>
      <c r="J11" s="183" t="s">
        <v>54</v>
      </c>
      <c r="K11" s="261"/>
      <c r="R11" s="11">
        <v>1</v>
      </c>
      <c r="AB11" s="270"/>
      <c r="AC11" s="12"/>
      <c r="AE11" s="12"/>
    </row>
    <row r="12" s="11" customFormat="1" ht="72" spans="1:31">
      <c r="A12" s="238"/>
      <c r="B12" s="231">
        <f t="shared" si="0"/>
        <v>11</v>
      </c>
      <c r="C12" s="183"/>
      <c r="D12" s="183" t="s">
        <v>64</v>
      </c>
      <c r="E12" s="183" t="s">
        <v>10</v>
      </c>
      <c r="F12" s="240" t="s">
        <v>21</v>
      </c>
      <c r="G12" s="241" t="s">
        <v>65</v>
      </c>
      <c r="H12" s="241" t="s">
        <v>66</v>
      </c>
      <c r="I12" s="183" t="s">
        <v>53</v>
      </c>
      <c r="J12" s="183" t="s">
        <v>54</v>
      </c>
      <c r="K12" s="261"/>
      <c r="L12" s="11">
        <v>3</v>
      </c>
      <c r="R12" s="11">
        <v>1</v>
      </c>
      <c r="AB12" s="270"/>
      <c r="AC12" s="12"/>
      <c r="AE12" s="12"/>
    </row>
    <row r="13" s="11" customFormat="1" ht="36" spans="1:31">
      <c r="A13" s="238"/>
      <c r="B13" s="231">
        <f t="shared" si="0"/>
        <v>12</v>
      </c>
      <c r="C13" s="183"/>
      <c r="D13" s="183" t="s">
        <v>67</v>
      </c>
      <c r="E13" s="183" t="s">
        <v>10</v>
      </c>
      <c r="F13" s="240">
        <v>15700</v>
      </c>
      <c r="G13" s="241" t="s">
        <v>68</v>
      </c>
      <c r="H13" s="241" t="s">
        <v>62</v>
      </c>
      <c r="I13" s="183" t="s">
        <v>1243</v>
      </c>
      <c r="J13" s="183" t="s">
        <v>54</v>
      </c>
      <c r="K13" s="261"/>
      <c r="R13" s="11">
        <v>1</v>
      </c>
      <c r="AB13" s="270"/>
      <c r="AC13" s="12"/>
      <c r="AE13" s="12"/>
    </row>
    <row r="14" s="11" customFormat="1" ht="48" spans="1:31">
      <c r="A14" s="238"/>
      <c r="B14" s="231">
        <f t="shared" si="0"/>
        <v>13</v>
      </c>
      <c r="C14" s="183" t="s">
        <v>70</v>
      </c>
      <c r="D14" s="183" t="s">
        <v>71</v>
      </c>
      <c r="E14" s="183" t="s">
        <v>10</v>
      </c>
      <c r="F14" s="240">
        <v>23000</v>
      </c>
      <c r="G14" s="241" t="s">
        <v>72</v>
      </c>
      <c r="H14" s="241" t="s">
        <v>66</v>
      </c>
      <c r="I14" s="183" t="s">
        <v>1244</v>
      </c>
      <c r="J14" s="183" t="s">
        <v>54</v>
      </c>
      <c r="K14" s="261"/>
      <c r="L14" s="11">
        <v>4.8</v>
      </c>
      <c r="AB14" s="270"/>
      <c r="AC14" s="12"/>
      <c r="AE14" s="12"/>
    </row>
    <row r="15" s="11" customFormat="1" ht="60" spans="1:31">
      <c r="A15" s="238"/>
      <c r="B15" s="231">
        <f t="shared" si="0"/>
        <v>14</v>
      </c>
      <c r="C15" s="183"/>
      <c r="D15" s="183" t="s">
        <v>80</v>
      </c>
      <c r="E15" s="183" t="s">
        <v>10</v>
      </c>
      <c r="F15" s="240">
        <v>210000</v>
      </c>
      <c r="G15" s="244" t="s">
        <v>21</v>
      </c>
      <c r="H15" s="245" t="s">
        <v>21</v>
      </c>
      <c r="I15" s="183" t="s">
        <v>81</v>
      </c>
      <c r="J15" s="183" t="s">
        <v>23</v>
      </c>
      <c r="K15" s="261"/>
      <c r="L15" s="11">
        <v>20.7</v>
      </c>
      <c r="AB15" s="270"/>
      <c r="AC15" s="12"/>
      <c r="AE15" s="12"/>
    </row>
    <row r="16" s="11" customFormat="1" ht="60" spans="1:31">
      <c r="A16" s="238"/>
      <c r="B16" s="231">
        <f t="shared" si="0"/>
        <v>15</v>
      </c>
      <c r="C16" s="183"/>
      <c r="D16" s="183" t="s">
        <v>82</v>
      </c>
      <c r="E16" s="183" t="s">
        <v>10</v>
      </c>
      <c r="F16" s="240" t="s">
        <v>21</v>
      </c>
      <c r="G16" s="244" t="s">
        <v>21</v>
      </c>
      <c r="H16" s="245" t="s">
        <v>21</v>
      </c>
      <c r="I16" s="183" t="s">
        <v>83</v>
      </c>
      <c r="J16" s="183" t="s">
        <v>47</v>
      </c>
      <c r="K16" s="261"/>
      <c r="L16" s="11">
        <v>4</v>
      </c>
      <c r="AB16" s="270"/>
      <c r="AC16" s="12"/>
      <c r="AE16" s="12"/>
    </row>
    <row r="17" s="11" customFormat="1" ht="36" hidden="1" spans="1:31">
      <c r="A17" s="238"/>
      <c r="B17" s="231">
        <f t="shared" si="0"/>
        <v>16</v>
      </c>
      <c r="C17" s="183"/>
      <c r="D17" s="183" t="s">
        <v>84</v>
      </c>
      <c r="E17" s="183" t="s">
        <v>85</v>
      </c>
      <c r="F17" s="239">
        <v>94000</v>
      </c>
      <c r="G17" s="239">
        <v>2020.1</v>
      </c>
      <c r="H17" s="246" t="s">
        <v>1127</v>
      </c>
      <c r="I17" s="183" t="s">
        <v>87</v>
      </c>
      <c r="J17" s="183" t="s">
        <v>38</v>
      </c>
      <c r="K17" s="261"/>
      <c r="AB17" s="270"/>
      <c r="AC17" s="12"/>
      <c r="AE17" s="12"/>
    </row>
    <row r="18" s="11" customFormat="1" ht="36" hidden="1" spans="1:31">
      <c r="A18" s="238"/>
      <c r="B18" s="231">
        <f t="shared" si="0"/>
        <v>17</v>
      </c>
      <c r="C18" s="183"/>
      <c r="D18" s="183" t="s">
        <v>88</v>
      </c>
      <c r="E18" s="183" t="s">
        <v>85</v>
      </c>
      <c r="F18" s="240">
        <v>34000</v>
      </c>
      <c r="G18" s="240">
        <v>2015.7</v>
      </c>
      <c r="H18" s="239">
        <v>2021.6</v>
      </c>
      <c r="I18" s="183" t="s">
        <v>89</v>
      </c>
      <c r="J18" s="183" t="s">
        <v>59</v>
      </c>
      <c r="K18" s="261"/>
      <c r="AB18" s="270"/>
      <c r="AC18" s="12"/>
      <c r="AE18" s="12"/>
    </row>
    <row r="19" s="11" customFormat="1" ht="48" hidden="1" spans="1:31">
      <c r="A19" s="238"/>
      <c r="B19" s="231">
        <f t="shared" si="0"/>
        <v>18</v>
      </c>
      <c r="C19" s="183"/>
      <c r="D19" s="183" t="s">
        <v>90</v>
      </c>
      <c r="E19" s="183" t="s">
        <v>85</v>
      </c>
      <c r="F19" s="240">
        <v>97900</v>
      </c>
      <c r="G19" s="241" t="s">
        <v>91</v>
      </c>
      <c r="H19" s="241" t="s">
        <v>92</v>
      </c>
      <c r="I19" s="183" t="s">
        <v>93</v>
      </c>
      <c r="J19" s="183" t="s">
        <v>38</v>
      </c>
      <c r="K19" s="261"/>
      <c r="AB19" s="270"/>
      <c r="AC19" s="12"/>
      <c r="AE19" s="12"/>
    </row>
    <row r="20" s="11" customFormat="1" ht="48" spans="1:31">
      <c r="A20" s="238"/>
      <c r="B20" s="231">
        <f t="shared" si="0"/>
        <v>19</v>
      </c>
      <c r="C20" s="183"/>
      <c r="D20" s="183" t="s">
        <v>95</v>
      </c>
      <c r="E20" s="183" t="s">
        <v>10</v>
      </c>
      <c r="F20" s="240">
        <v>100</v>
      </c>
      <c r="G20" s="244" t="s">
        <v>21</v>
      </c>
      <c r="H20" s="245" t="s">
        <v>21</v>
      </c>
      <c r="I20" s="183" t="s">
        <v>1246</v>
      </c>
      <c r="J20" s="183" t="s">
        <v>23</v>
      </c>
      <c r="K20" s="261"/>
      <c r="AB20" s="270"/>
      <c r="AC20" s="12"/>
      <c r="AE20" s="12"/>
    </row>
    <row r="21" s="11" customFormat="1" ht="48" spans="1:31">
      <c r="A21" s="238"/>
      <c r="B21" s="231">
        <f t="shared" si="0"/>
        <v>20</v>
      </c>
      <c r="C21" s="236" t="s">
        <v>97</v>
      </c>
      <c r="D21" s="183" t="s">
        <v>98</v>
      </c>
      <c r="E21" s="183" t="s">
        <v>10</v>
      </c>
      <c r="F21" s="240">
        <v>54500</v>
      </c>
      <c r="G21" s="247">
        <v>2022</v>
      </c>
      <c r="H21" s="245" t="s">
        <v>99</v>
      </c>
      <c r="I21" s="183" t="s">
        <v>100</v>
      </c>
      <c r="J21" s="183" t="s">
        <v>47</v>
      </c>
      <c r="K21" s="261" t="s">
        <v>101</v>
      </c>
      <c r="L21" s="11" t="s">
        <v>102</v>
      </c>
      <c r="AB21" s="272"/>
      <c r="AC21" s="12"/>
      <c r="AE21" s="12"/>
    </row>
    <row r="22" s="11" customFormat="1" ht="48" hidden="1" spans="1:31">
      <c r="A22" s="238"/>
      <c r="B22" s="231">
        <f t="shared" si="0"/>
        <v>21</v>
      </c>
      <c r="C22" s="248" t="s">
        <v>103</v>
      </c>
      <c r="D22" s="248" t="s">
        <v>107</v>
      </c>
      <c r="E22" s="248" t="s">
        <v>11</v>
      </c>
      <c r="F22" s="248" t="s">
        <v>21</v>
      </c>
      <c r="G22" s="248" t="s">
        <v>21</v>
      </c>
      <c r="H22" s="248" t="s">
        <v>21</v>
      </c>
      <c r="I22" s="248" t="s">
        <v>59</v>
      </c>
      <c r="J22" s="248" t="s">
        <v>59</v>
      </c>
      <c r="K22" s="263"/>
      <c r="M22" s="11">
        <v>1.9</v>
      </c>
      <c r="Z22" s="11">
        <v>1</v>
      </c>
      <c r="AA22" s="11">
        <v>1.9</v>
      </c>
      <c r="AB22" s="270"/>
      <c r="AC22" s="12"/>
      <c r="AE22" s="12"/>
    </row>
    <row r="23" s="11" customFormat="1" ht="36" hidden="1" spans="1:31">
      <c r="A23" s="238"/>
      <c r="B23" s="231">
        <f t="shared" si="0"/>
        <v>22</v>
      </c>
      <c r="C23" s="248"/>
      <c r="D23" s="248" t="s">
        <v>108</v>
      </c>
      <c r="E23" s="248" t="s">
        <v>11</v>
      </c>
      <c r="F23" s="248" t="s">
        <v>21</v>
      </c>
      <c r="G23" s="248" t="s">
        <v>21</v>
      </c>
      <c r="H23" s="248" t="s">
        <v>21</v>
      </c>
      <c r="I23" s="248" t="s">
        <v>47</v>
      </c>
      <c r="J23" s="248" t="s">
        <v>47</v>
      </c>
      <c r="K23" s="263"/>
      <c r="M23" s="11">
        <v>8</v>
      </c>
      <c r="Z23" s="11">
        <v>0.8</v>
      </c>
      <c r="AA23" s="11">
        <f>Z23*8</f>
        <v>6.4</v>
      </c>
      <c r="AB23" s="270"/>
      <c r="AC23" s="12"/>
      <c r="AE23" s="12"/>
    </row>
    <row r="24" s="11" customFormat="1" ht="36" hidden="1" spans="1:31">
      <c r="A24" s="238"/>
      <c r="B24" s="231">
        <f t="shared" si="0"/>
        <v>23</v>
      </c>
      <c r="C24" s="248"/>
      <c r="D24" s="248" t="s">
        <v>113</v>
      </c>
      <c r="E24" s="248" t="s">
        <v>11</v>
      </c>
      <c r="F24" s="248" t="s">
        <v>21</v>
      </c>
      <c r="G24" s="248" t="s">
        <v>21</v>
      </c>
      <c r="H24" s="248" t="s">
        <v>21</v>
      </c>
      <c r="I24" s="248" t="s">
        <v>114</v>
      </c>
      <c r="J24" s="248" t="s">
        <v>23</v>
      </c>
      <c r="K24" s="263"/>
      <c r="M24" s="11">
        <v>25</v>
      </c>
      <c r="AA24" s="11">
        <v>19.6</v>
      </c>
      <c r="AB24" s="270"/>
      <c r="AC24" s="12"/>
      <c r="AE24" s="12"/>
    </row>
    <row r="25" s="11" customFormat="1" ht="36" hidden="1" spans="1:31">
      <c r="A25" s="238"/>
      <c r="B25" s="231">
        <f t="shared" si="0"/>
        <v>24</v>
      </c>
      <c r="C25" s="248"/>
      <c r="D25" s="248" t="s">
        <v>115</v>
      </c>
      <c r="E25" s="248" t="s">
        <v>85</v>
      </c>
      <c r="F25" s="248" t="s">
        <v>21</v>
      </c>
      <c r="G25" s="248" t="s">
        <v>21</v>
      </c>
      <c r="H25" s="248" t="s">
        <v>21</v>
      </c>
      <c r="I25" s="248" t="s">
        <v>116</v>
      </c>
      <c r="J25" s="248" t="s">
        <v>117</v>
      </c>
      <c r="K25" s="263"/>
      <c r="M25" s="11">
        <v>6.8</v>
      </c>
      <c r="AB25" s="270"/>
      <c r="AC25" s="12"/>
      <c r="AE25" s="12"/>
    </row>
    <row r="26" s="11" customFormat="1" ht="132" hidden="1" spans="1:31">
      <c r="A26" s="238"/>
      <c r="B26" s="231">
        <f t="shared" si="0"/>
        <v>25</v>
      </c>
      <c r="C26" s="248"/>
      <c r="D26" s="137" t="s">
        <v>118</v>
      </c>
      <c r="E26" s="137" t="s">
        <v>11</v>
      </c>
      <c r="F26" s="249" t="s">
        <v>21</v>
      </c>
      <c r="G26" s="249" t="s">
        <v>21</v>
      </c>
      <c r="H26" s="249" t="s">
        <v>21</v>
      </c>
      <c r="I26" s="137" t="s">
        <v>34</v>
      </c>
      <c r="J26" s="137" t="s">
        <v>34</v>
      </c>
      <c r="K26" s="137" t="s">
        <v>34</v>
      </c>
      <c r="L26" s="137" t="s">
        <v>34</v>
      </c>
      <c r="M26" s="137" t="s">
        <v>34</v>
      </c>
      <c r="N26" s="137" t="s">
        <v>34</v>
      </c>
      <c r="O26" s="137" t="s">
        <v>34</v>
      </c>
      <c r="P26" s="137" t="s">
        <v>34</v>
      </c>
      <c r="Q26" s="137" t="s">
        <v>34</v>
      </c>
      <c r="R26" s="137" t="s">
        <v>34</v>
      </c>
      <c r="S26" s="137" t="s">
        <v>34</v>
      </c>
      <c r="T26" s="137" t="s">
        <v>34</v>
      </c>
      <c r="U26" s="137" t="s">
        <v>34</v>
      </c>
      <c r="V26" s="137" t="s">
        <v>34</v>
      </c>
      <c r="W26" s="137" t="s">
        <v>34</v>
      </c>
      <c r="X26" s="137" t="s">
        <v>34</v>
      </c>
      <c r="Y26" s="137" t="s">
        <v>34</v>
      </c>
      <c r="Z26" s="137" t="s">
        <v>34</v>
      </c>
      <c r="AA26" s="214" t="s">
        <v>34</v>
      </c>
      <c r="AB26" s="273"/>
      <c r="AC26" s="12"/>
      <c r="AE26" s="12"/>
    </row>
    <row r="27" s="11" customFormat="1" ht="72" hidden="1" spans="1:31">
      <c r="A27" s="238"/>
      <c r="B27" s="231">
        <f t="shared" si="0"/>
        <v>26</v>
      </c>
      <c r="C27" s="248" t="s">
        <v>119</v>
      </c>
      <c r="D27" s="248" t="s">
        <v>120</v>
      </c>
      <c r="E27" s="248" t="s">
        <v>11</v>
      </c>
      <c r="F27" s="248" t="s">
        <v>21</v>
      </c>
      <c r="G27" s="248" t="s">
        <v>21</v>
      </c>
      <c r="H27" s="248" t="s">
        <v>21</v>
      </c>
      <c r="I27" s="248" t="s">
        <v>110</v>
      </c>
      <c r="J27" s="248" t="s">
        <v>121</v>
      </c>
      <c r="K27" s="263"/>
      <c r="M27" s="11">
        <v>9</v>
      </c>
      <c r="Y27" s="11">
        <v>9</v>
      </c>
      <c r="Z27" s="11">
        <v>0.8</v>
      </c>
      <c r="AA27" s="11">
        <f>Z27*Y27</f>
        <v>7.2</v>
      </c>
      <c r="AB27" s="270"/>
      <c r="AC27" s="12"/>
      <c r="AE27" s="12"/>
    </row>
    <row r="28" s="11" customFormat="1" ht="48" hidden="1" spans="1:31">
      <c r="A28" s="238"/>
      <c r="B28" s="231">
        <f t="shared" si="0"/>
        <v>27</v>
      </c>
      <c r="C28" s="248"/>
      <c r="D28" s="248" t="s">
        <v>122</v>
      </c>
      <c r="E28" s="248" t="s">
        <v>11</v>
      </c>
      <c r="F28" s="248" t="s">
        <v>21</v>
      </c>
      <c r="G28" s="248" t="s">
        <v>21</v>
      </c>
      <c r="H28" s="248" t="s">
        <v>21</v>
      </c>
      <c r="I28" s="248" t="s">
        <v>114</v>
      </c>
      <c r="J28" s="248" t="s">
        <v>23</v>
      </c>
      <c r="K28" s="263"/>
      <c r="M28" s="11">
        <v>36</v>
      </c>
      <c r="AA28" s="11">
        <v>29.7</v>
      </c>
      <c r="AB28" s="270"/>
      <c r="AC28" s="12"/>
      <c r="AE28" s="12"/>
    </row>
    <row r="29" s="11" customFormat="1" ht="36" spans="1:31">
      <c r="A29" s="238"/>
      <c r="B29" s="231">
        <f t="shared" si="0"/>
        <v>28</v>
      </c>
      <c r="C29" s="248"/>
      <c r="D29" s="248" t="s">
        <v>123</v>
      </c>
      <c r="E29" s="248" t="s">
        <v>10</v>
      </c>
      <c r="F29" s="248" t="s">
        <v>21</v>
      </c>
      <c r="G29" s="248" t="s">
        <v>21</v>
      </c>
      <c r="H29" s="248" t="s">
        <v>21</v>
      </c>
      <c r="I29" s="248" t="s">
        <v>110</v>
      </c>
      <c r="J29" s="248" t="s">
        <v>121</v>
      </c>
      <c r="K29" s="263"/>
      <c r="M29" s="11">
        <v>6.5</v>
      </c>
      <c r="AB29" s="270"/>
      <c r="AC29" s="12"/>
      <c r="AE29" s="12"/>
    </row>
    <row r="30" s="11" customFormat="1" ht="36" hidden="1" spans="1:31">
      <c r="A30" s="238"/>
      <c r="B30" s="231">
        <f t="shared" si="0"/>
        <v>29</v>
      </c>
      <c r="C30" s="248"/>
      <c r="D30" s="248" t="s">
        <v>124</v>
      </c>
      <c r="E30" s="248" t="s">
        <v>11</v>
      </c>
      <c r="F30" s="248" t="s">
        <v>21</v>
      </c>
      <c r="G30" s="248" t="s">
        <v>21</v>
      </c>
      <c r="H30" s="248" t="s">
        <v>21</v>
      </c>
      <c r="I30" s="248" t="s">
        <v>125</v>
      </c>
      <c r="J30" s="248" t="s">
        <v>125</v>
      </c>
      <c r="K30" s="263"/>
      <c r="M30" s="11">
        <v>4.1</v>
      </c>
      <c r="AA30" s="11">
        <v>10</v>
      </c>
      <c r="AB30" s="270"/>
      <c r="AC30" s="12"/>
      <c r="AE30" s="12"/>
    </row>
    <row r="31" s="11" customFormat="1" ht="36" hidden="1" spans="1:31">
      <c r="A31" s="238"/>
      <c r="B31" s="231">
        <f t="shared" si="0"/>
        <v>30</v>
      </c>
      <c r="C31" s="248"/>
      <c r="D31" s="248" t="s">
        <v>126</v>
      </c>
      <c r="E31" s="248" t="s">
        <v>11</v>
      </c>
      <c r="F31" s="248" t="s">
        <v>21</v>
      </c>
      <c r="G31" s="248" t="s">
        <v>21</v>
      </c>
      <c r="H31" s="248" t="s">
        <v>21</v>
      </c>
      <c r="I31" s="248" t="s">
        <v>54</v>
      </c>
      <c r="J31" s="248" t="s">
        <v>54</v>
      </c>
      <c r="K31" s="263"/>
      <c r="M31" s="11">
        <v>20.1</v>
      </c>
      <c r="AA31" s="11">
        <v>24</v>
      </c>
      <c r="AB31" s="270"/>
      <c r="AC31" s="12"/>
      <c r="AE31" s="12"/>
    </row>
    <row r="32" s="11" customFormat="1" ht="36" hidden="1" spans="1:31">
      <c r="A32" s="238"/>
      <c r="B32" s="231">
        <f t="shared" si="0"/>
        <v>31</v>
      </c>
      <c r="C32" s="248"/>
      <c r="D32" s="248" t="s">
        <v>127</v>
      </c>
      <c r="E32" s="248" t="s">
        <v>11</v>
      </c>
      <c r="F32" s="248" t="s">
        <v>21</v>
      </c>
      <c r="G32" s="248" t="s">
        <v>21</v>
      </c>
      <c r="H32" s="248" t="s">
        <v>21</v>
      </c>
      <c r="I32" s="248" t="s">
        <v>54</v>
      </c>
      <c r="J32" s="248" t="s">
        <v>54</v>
      </c>
      <c r="K32" s="263"/>
      <c r="M32" s="11">
        <v>6.3</v>
      </c>
      <c r="Y32" s="11">
        <v>6.3</v>
      </c>
      <c r="Z32" s="11">
        <v>0.8</v>
      </c>
      <c r="AA32" s="11">
        <f>Z32*Y32</f>
        <v>5.04</v>
      </c>
      <c r="AB32" s="270"/>
      <c r="AC32" s="12"/>
      <c r="AE32" s="12"/>
    </row>
    <row r="33" s="11" customFormat="1" ht="72" hidden="1" spans="1:31">
      <c r="A33" s="238"/>
      <c r="B33" s="231">
        <f t="shared" si="0"/>
        <v>32</v>
      </c>
      <c r="C33" s="248"/>
      <c r="D33" s="248" t="s">
        <v>128</v>
      </c>
      <c r="E33" s="248" t="s">
        <v>11</v>
      </c>
      <c r="F33" s="248" t="s">
        <v>21</v>
      </c>
      <c r="G33" s="248" t="s">
        <v>21</v>
      </c>
      <c r="H33" s="248" t="s">
        <v>21</v>
      </c>
      <c r="I33" s="248" t="s">
        <v>54</v>
      </c>
      <c r="J33" s="248" t="s">
        <v>54</v>
      </c>
      <c r="K33" s="263"/>
      <c r="M33" s="11">
        <v>12.2</v>
      </c>
      <c r="AA33" s="11">
        <v>1.2</v>
      </c>
      <c r="AB33" s="270"/>
      <c r="AC33" s="12"/>
      <c r="AE33" s="12"/>
    </row>
    <row r="34" s="11" customFormat="1" ht="132" spans="1:31">
      <c r="A34" s="238"/>
      <c r="B34" s="231">
        <f t="shared" si="0"/>
        <v>33</v>
      </c>
      <c r="C34" s="183" t="s">
        <v>129</v>
      </c>
      <c r="D34" s="183" t="s">
        <v>130</v>
      </c>
      <c r="E34" s="137" t="s">
        <v>10</v>
      </c>
      <c r="F34" s="239">
        <v>5400</v>
      </c>
      <c r="G34" s="184">
        <v>2021.6</v>
      </c>
      <c r="H34" s="245" t="s">
        <v>1250</v>
      </c>
      <c r="I34" s="183" t="s">
        <v>34</v>
      </c>
      <c r="J34" s="183" t="s">
        <v>34</v>
      </c>
      <c r="K34" s="183" t="s">
        <v>34</v>
      </c>
      <c r="L34" s="183" t="s">
        <v>34</v>
      </c>
      <c r="M34" s="183" t="s">
        <v>34</v>
      </c>
      <c r="N34" s="183" t="s">
        <v>34</v>
      </c>
      <c r="O34" s="183" t="s">
        <v>34</v>
      </c>
      <c r="P34" s="183" t="s">
        <v>34</v>
      </c>
      <c r="Q34" s="183" t="s">
        <v>34</v>
      </c>
      <c r="R34" s="183" t="s">
        <v>34</v>
      </c>
      <c r="S34" s="183" t="s">
        <v>34</v>
      </c>
      <c r="T34" s="183" t="s">
        <v>34</v>
      </c>
      <c r="U34" s="183" t="s">
        <v>34</v>
      </c>
      <c r="V34" s="183" t="s">
        <v>34</v>
      </c>
      <c r="W34" s="183" t="s">
        <v>34</v>
      </c>
      <c r="X34" s="183" t="s">
        <v>34</v>
      </c>
      <c r="Y34" s="183" t="s">
        <v>34</v>
      </c>
      <c r="Z34" s="183" t="s">
        <v>34</v>
      </c>
      <c r="AA34" s="274" t="s">
        <v>34</v>
      </c>
      <c r="AB34" s="275"/>
      <c r="AC34" s="12"/>
      <c r="AE34" s="12"/>
    </row>
    <row r="35" s="11" customFormat="1" ht="48" hidden="1" spans="1:31">
      <c r="A35" s="238"/>
      <c r="B35" s="231">
        <f t="shared" si="0"/>
        <v>34</v>
      </c>
      <c r="C35" s="183" t="s">
        <v>131</v>
      </c>
      <c r="D35" s="228" t="s">
        <v>132</v>
      </c>
      <c r="E35" s="183" t="s">
        <v>11</v>
      </c>
      <c r="F35" s="229">
        <v>250000</v>
      </c>
      <c r="G35" s="229" t="s">
        <v>21</v>
      </c>
      <c r="H35" s="230" t="s">
        <v>21</v>
      </c>
      <c r="I35" s="183" t="s">
        <v>133</v>
      </c>
      <c r="J35" s="183" t="s">
        <v>134</v>
      </c>
      <c r="K35" s="261"/>
      <c r="M35" s="11">
        <v>5</v>
      </c>
      <c r="AB35" s="270"/>
      <c r="AC35" s="12"/>
      <c r="AE35" s="12"/>
    </row>
    <row r="36" s="11" customFormat="1" ht="108" spans="1:31">
      <c r="A36" s="238"/>
      <c r="B36" s="231">
        <f t="shared" si="0"/>
        <v>35</v>
      </c>
      <c r="C36" s="183" t="s">
        <v>135</v>
      </c>
      <c r="D36" s="183" t="s">
        <v>136</v>
      </c>
      <c r="E36" s="183" t="s">
        <v>10</v>
      </c>
      <c r="F36" s="239">
        <v>226116</v>
      </c>
      <c r="G36" s="183">
        <v>2020.12</v>
      </c>
      <c r="H36" s="183">
        <v>2022.8</v>
      </c>
      <c r="I36" s="183" t="s">
        <v>137</v>
      </c>
      <c r="J36" s="183" t="s">
        <v>121</v>
      </c>
      <c r="K36" s="261"/>
      <c r="L36" s="11">
        <v>3.05</v>
      </c>
      <c r="AB36" s="270"/>
      <c r="AC36" s="12"/>
      <c r="AE36" s="12"/>
    </row>
    <row r="37" s="11" customFormat="1" ht="108" spans="1:31">
      <c r="A37" s="238"/>
      <c r="B37" s="231">
        <f t="shared" si="0"/>
        <v>36</v>
      </c>
      <c r="C37" s="183" t="s">
        <v>138</v>
      </c>
      <c r="D37" s="183" t="s">
        <v>139</v>
      </c>
      <c r="E37" s="183" t="s">
        <v>10</v>
      </c>
      <c r="F37" s="239">
        <v>214303.62</v>
      </c>
      <c r="G37" s="183">
        <v>2020.12</v>
      </c>
      <c r="H37" s="183">
        <v>2022.8</v>
      </c>
      <c r="I37" s="183" t="s">
        <v>137</v>
      </c>
      <c r="J37" s="183" t="s">
        <v>121</v>
      </c>
      <c r="K37" s="261"/>
      <c r="L37" s="11">
        <v>2.809</v>
      </c>
      <c r="AB37" s="270"/>
      <c r="AC37" s="12"/>
      <c r="AE37" s="12"/>
    </row>
    <row r="38" s="11" customFormat="1" ht="180" spans="1:31">
      <c r="A38" s="238"/>
      <c r="B38" s="231">
        <f t="shared" si="0"/>
        <v>37</v>
      </c>
      <c r="C38" s="183" t="s">
        <v>140</v>
      </c>
      <c r="D38" s="183" t="s">
        <v>141</v>
      </c>
      <c r="E38" s="183" t="s">
        <v>10</v>
      </c>
      <c r="F38" s="239">
        <v>144310</v>
      </c>
      <c r="G38" s="183">
        <v>2020.12</v>
      </c>
      <c r="H38" s="183">
        <v>2022.8</v>
      </c>
      <c r="I38" s="183" t="s">
        <v>137</v>
      </c>
      <c r="J38" s="183" t="s">
        <v>121</v>
      </c>
      <c r="K38" s="261"/>
      <c r="L38" s="11">
        <v>6.32</v>
      </c>
      <c r="AB38" s="270"/>
      <c r="AC38" s="12"/>
      <c r="AE38" s="12"/>
    </row>
    <row r="39" s="11" customFormat="1" ht="96" hidden="1" spans="1:31">
      <c r="A39" s="238"/>
      <c r="B39" s="231">
        <f t="shared" si="0"/>
        <v>38</v>
      </c>
      <c r="C39" s="183" t="s">
        <v>142</v>
      </c>
      <c r="D39" s="183" t="s">
        <v>143</v>
      </c>
      <c r="E39" s="183" t="s">
        <v>11</v>
      </c>
      <c r="F39" s="237">
        <v>200000</v>
      </c>
      <c r="G39" s="183" t="s">
        <v>21</v>
      </c>
      <c r="H39" s="183" t="s">
        <v>21</v>
      </c>
      <c r="I39" s="183" t="s">
        <v>21</v>
      </c>
      <c r="J39" s="183" t="s">
        <v>144</v>
      </c>
      <c r="K39" s="261"/>
      <c r="M39" s="11">
        <v>48.5</v>
      </c>
      <c r="AB39" s="270"/>
      <c r="AC39" s="12"/>
      <c r="AE39" s="12"/>
    </row>
    <row r="40" s="11" customFormat="1" ht="24" hidden="1" spans="1:31">
      <c r="A40" s="238"/>
      <c r="B40" s="231">
        <f t="shared" si="0"/>
        <v>39</v>
      </c>
      <c r="C40" s="183" t="s">
        <v>146</v>
      </c>
      <c r="D40" s="183" t="s">
        <v>21</v>
      </c>
      <c r="E40" s="183" t="s">
        <v>11</v>
      </c>
      <c r="F40" s="183" t="s">
        <v>21</v>
      </c>
      <c r="G40" s="183" t="s">
        <v>21</v>
      </c>
      <c r="H40" s="183" t="s">
        <v>21</v>
      </c>
      <c r="I40" s="183" t="s">
        <v>21</v>
      </c>
      <c r="J40" s="183" t="s">
        <v>144</v>
      </c>
      <c r="K40" s="261"/>
      <c r="AB40" s="270"/>
      <c r="AC40" s="12"/>
      <c r="AE40" s="12"/>
    </row>
    <row r="41" s="11" customFormat="1" ht="108" spans="1:31">
      <c r="A41" s="238"/>
      <c r="B41" s="231">
        <f t="shared" si="0"/>
        <v>40</v>
      </c>
      <c r="C41" s="228" t="s">
        <v>147</v>
      </c>
      <c r="D41" s="228" t="s">
        <v>148</v>
      </c>
      <c r="E41" s="183" t="s">
        <v>10</v>
      </c>
      <c r="F41" s="240">
        <v>27247</v>
      </c>
      <c r="G41" s="183">
        <v>2021.1</v>
      </c>
      <c r="H41" s="183">
        <v>2022.12</v>
      </c>
      <c r="I41" s="183" t="s">
        <v>149</v>
      </c>
      <c r="J41" s="183" t="s">
        <v>34</v>
      </c>
      <c r="K41" s="183" t="s">
        <v>34</v>
      </c>
      <c r="AB41" s="270"/>
      <c r="AC41" s="12"/>
      <c r="AE41" s="12"/>
    </row>
    <row r="42" s="11" customFormat="1" ht="96" hidden="1" spans="1:31">
      <c r="A42" s="183" t="s">
        <v>150</v>
      </c>
      <c r="B42" s="231">
        <f t="shared" si="0"/>
        <v>41</v>
      </c>
      <c r="C42" s="183" t="s">
        <v>151</v>
      </c>
      <c r="D42" s="236" t="s">
        <v>152</v>
      </c>
      <c r="E42" s="183" t="s">
        <v>11</v>
      </c>
      <c r="F42" s="234">
        <v>25400</v>
      </c>
      <c r="G42" s="184" t="s">
        <v>21</v>
      </c>
      <c r="H42" s="245" t="s">
        <v>21</v>
      </c>
      <c r="I42" s="84" t="s">
        <v>153</v>
      </c>
      <c r="J42" s="183" t="s">
        <v>47</v>
      </c>
      <c r="K42" s="261" t="s">
        <v>101</v>
      </c>
      <c r="L42" s="11" t="s">
        <v>102</v>
      </c>
      <c r="O42" s="11">
        <v>3.612</v>
      </c>
      <c r="AB42" s="272"/>
      <c r="AC42" s="12"/>
      <c r="AE42" s="12"/>
    </row>
    <row r="43" s="11" customFormat="1" ht="84" hidden="1" spans="1:31">
      <c r="A43" s="183"/>
      <c r="B43" s="231">
        <f t="shared" si="0"/>
        <v>42</v>
      </c>
      <c r="C43" s="183" t="s">
        <v>154</v>
      </c>
      <c r="D43" s="236" t="s">
        <v>155</v>
      </c>
      <c r="E43" s="183" t="s">
        <v>11</v>
      </c>
      <c r="F43" s="69">
        <v>220500</v>
      </c>
      <c r="G43" s="184" t="s">
        <v>21</v>
      </c>
      <c r="H43" s="245" t="s">
        <v>21</v>
      </c>
      <c r="I43" s="84" t="s">
        <v>153</v>
      </c>
      <c r="J43" s="183" t="s">
        <v>156</v>
      </c>
      <c r="K43" s="261"/>
      <c r="O43" s="11">
        <v>4.8</v>
      </c>
      <c r="AB43" s="272"/>
      <c r="AC43" s="12"/>
      <c r="AE43" s="12"/>
    </row>
    <row r="44" s="11" customFormat="1" ht="48" hidden="1" spans="1:31">
      <c r="A44" s="183"/>
      <c r="B44" s="231">
        <f t="shared" si="0"/>
        <v>43</v>
      </c>
      <c r="C44" s="183" t="s">
        <v>157</v>
      </c>
      <c r="D44" s="183" t="s">
        <v>158</v>
      </c>
      <c r="E44" s="183" t="s">
        <v>11</v>
      </c>
      <c r="F44" s="237">
        <v>402000</v>
      </c>
      <c r="G44" s="183" t="s">
        <v>21</v>
      </c>
      <c r="H44" s="183" t="s">
        <v>21</v>
      </c>
      <c r="I44" s="237" t="s">
        <v>153</v>
      </c>
      <c r="J44" s="183" t="s">
        <v>156</v>
      </c>
      <c r="K44" s="261"/>
      <c r="O44" s="11">
        <v>4.132</v>
      </c>
      <c r="AB44" s="272"/>
      <c r="AC44" s="12"/>
      <c r="AE44" s="12"/>
    </row>
    <row r="45" s="11" customFormat="1" ht="36" spans="1:31">
      <c r="A45" s="183"/>
      <c r="B45" s="231">
        <f t="shared" si="0"/>
        <v>44</v>
      </c>
      <c r="C45" s="228" t="s">
        <v>159</v>
      </c>
      <c r="D45" s="183" t="s">
        <v>160</v>
      </c>
      <c r="E45" s="183" t="s">
        <v>10</v>
      </c>
      <c r="F45" s="183">
        <v>45900</v>
      </c>
      <c r="G45" s="183">
        <v>2021</v>
      </c>
      <c r="H45" s="183">
        <v>2023</v>
      </c>
      <c r="I45" s="264" t="s">
        <v>161</v>
      </c>
      <c r="J45" s="183" t="s">
        <v>47</v>
      </c>
      <c r="K45" s="261"/>
      <c r="N45" s="11">
        <v>0.838</v>
      </c>
      <c r="AB45" s="272"/>
      <c r="AC45" s="12"/>
      <c r="AE45" s="12"/>
    </row>
    <row r="46" s="11" customFormat="1" ht="48" spans="1:31">
      <c r="A46" s="183"/>
      <c r="B46" s="231">
        <f t="shared" si="0"/>
        <v>45</v>
      </c>
      <c r="C46" s="228" t="s">
        <v>163</v>
      </c>
      <c r="D46" s="183" t="s">
        <v>164</v>
      </c>
      <c r="E46" s="183" t="s">
        <v>10</v>
      </c>
      <c r="F46" s="183">
        <v>15757</v>
      </c>
      <c r="G46" s="183">
        <v>2022</v>
      </c>
      <c r="H46" s="183">
        <v>2024</v>
      </c>
      <c r="I46" s="264" t="s">
        <v>161</v>
      </c>
      <c r="J46" s="183" t="s">
        <v>47</v>
      </c>
      <c r="K46" s="261"/>
      <c r="N46" s="11">
        <v>0.245</v>
      </c>
      <c r="AB46" s="272"/>
      <c r="AC46" s="12"/>
      <c r="AE46" s="12"/>
    </row>
    <row r="47" s="11" customFormat="1" ht="60" spans="1:31">
      <c r="A47" s="183"/>
      <c r="B47" s="231">
        <f t="shared" si="0"/>
        <v>46</v>
      </c>
      <c r="C47" s="183" t="s">
        <v>168</v>
      </c>
      <c r="D47" s="183" t="s">
        <v>169</v>
      </c>
      <c r="E47" s="183" t="s">
        <v>10</v>
      </c>
      <c r="F47" s="240">
        <v>28000</v>
      </c>
      <c r="G47" s="233">
        <v>2020.12</v>
      </c>
      <c r="H47" s="233">
        <v>2022.12</v>
      </c>
      <c r="I47" s="183" t="s">
        <v>170</v>
      </c>
      <c r="J47" s="183" t="s">
        <v>47</v>
      </c>
      <c r="K47" s="261"/>
      <c r="N47" s="11">
        <v>4.2</v>
      </c>
      <c r="AB47" s="270"/>
      <c r="AC47" s="12"/>
      <c r="AE47" s="12"/>
    </row>
    <row r="48" s="11" customFormat="1" ht="168" spans="1:31">
      <c r="A48" s="183"/>
      <c r="B48" s="231">
        <f t="shared" si="0"/>
        <v>47</v>
      </c>
      <c r="C48" s="137" t="s">
        <v>1171</v>
      </c>
      <c r="D48" s="136" t="s">
        <v>1172</v>
      </c>
      <c r="E48" s="183" t="s">
        <v>10</v>
      </c>
      <c r="F48" s="249">
        <v>72800</v>
      </c>
      <c r="G48" s="183">
        <v>2021</v>
      </c>
      <c r="H48" s="183">
        <v>2023</v>
      </c>
      <c r="I48" s="137" t="s">
        <v>1173</v>
      </c>
      <c r="J48" s="183" t="s">
        <v>47</v>
      </c>
      <c r="K48" s="261"/>
      <c r="AB48" s="270"/>
      <c r="AC48" s="12"/>
      <c r="AE48" s="12"/>
    </row>
    <row r="49" s="11" customFormat="1" ht="36" hidden="1" spans="1:31">
      <c r="A49" s="183"/>
      <c r="B49" s="231">
        <f t="shared" si="0"/>
        <v>48</v>
      </c>
      <c r="C49" s="248" t="s">
        <v>171</v>
      </c>
      <c r="D49" s="248" t="s">
        <v>172</v>
      </c>
      <c r="E49" s="248" t="s">
        <v>11</v>
      </c>
      <c r="F49" s="248" t="s">
        <v>21</v>
      </c>
      <c r="G49" s="248" t="s">
        <v>21</v>
      </c>
      <c r="H49" s="248" t="s">
        <v>21</v>
      </c>
      <c r="I49" s="248" t="s">
        <v>21</v>
      </c>
      <c r="J49" s="248" t="s">
        <v>47</v>
      </c>
      <c r="K49" s="261"/>
      <c r="O49" s="11">
        <v>2.8</v>
      </c>
      <c r="AB49" s="270"/>
      <c r="AC49" s="12"/>
      <c r="AE49" s="12"/>
    </row>
    <row r="50" s="11" customFormat="1" ht="36" hidden="1" spans="1:31">
      <c r="A50" s="183"/>
      <c r="B50" s="231">
        <f t="shared" si="0"/>
        <v>49</v>
      </c>
      <c r="C50" s="248" t="s">
        <v>175</v>
      </c>
      <c r="D50" s="248" t="s">
        <v>176</v>
      </c>
      <c r="E50" s="248" t="s">
        <v>11</v>
      </c>
      <c r="F50" s="248" t="s">
        <v>21</v>
      </c>
      <c r="G50" s="248" t="s">
        <v>21</v>
      </c>
      <c r="H50" s="248" t="s">
        <v>21</v>
      </c>
      <c r="I50" s="248" t="s">
        <v>21</v>
      </c>
      <c r="J50" s="248" t="s">
        <v>47</v>
      </c>
      <c r="K50" s="261"/>
      <c r="O50" s="11">
        <v>8.4</v>
      </c>
      <c r="AB50" s="270"/>
      <c r="AC50" s="12"/>
      <c r="AE50" s="12"/>
    </row>
    <row r="51" s="11" customFormat="1" ht="48" spans="1:31">
      <c r="A51" s="183"/>
      <c r="B51" s="231">
        <f t="shared" si="0"/>
        <v>50</v>
      </c>
      <c r="C51" s="248" t="s">
        <v>180</v>
      </c>
      <c r="D51" s="248" t="s">
        <v>181</v>
      </c>
      <c r="E51" s="248" t="s">
        <v>10</v>
      </c>
      <c r="F51" s="248" t="s">
        <v>21</v>
      </c>
      <c r="G51" s="248" t="s">
        <v>21</v>
      </c>
      <c r="H51" s="248" t="s">
        <v>21</v>
      </c>
      <c r="I51" s="248" t="s">
        <v>21</v>
      </c>
      <c r="J51" s="248" t="s">
        <v>59</v>
      </c>
      <c r="K51" s="261"/>
      <c r="N51" s="11">
        <v>11.3</v>
      </c>
      <c r="AB51" s="270"/>
      <c r="AC51" s="12"/>
      <c r="AE51" s="12"/>
    </row>
    <row r="52" s="39" customFormat="1" ht="26.25" customHeight="1" spans="1:31">
      <c r="A52" s="183"/>
      <c r="B52" s="231">
        <f t="shared" si="0"/>
        <v>51</v>
      </c>
      <c r="C52" s="137" t="s">
        <v>336</v>
      </c>
      <c r="D52" s="136" t="s">
        <v>1174</v>
      </c>
      <c r="E52" s="136" t="s">
        <v>10</v>
      </c>
      <c r="F52" s="249">
        <v>49000</v>
      </c>
      <c r="G52" s="183">
        <v>2021</v>
      </c>
      <c r="H52" s="183">
        <v>2023</v>
      </c>
      <c r="I52" s="265" t="s">
        <v>1175</v>
      </c>
      <c r="J52" s="137" t="s">
        <v>59</v>
      </c>
      <c r="K52" s="266"/>
      <c r="AB52" s="276"/>
      <c r="AC52" s="198"/>
      <c r="AE52" s="198"/>
    </row>
    <row r="53" s="11" customFormat="1" ht="48" hidden="1" spans="1:31">
      <c r="A53" s="183"/>
      <c r="B53" s="231">
        <f t="shared" si="0"/>
        <v>52</v>
      </c>
      <c r="C53" s="248" t="s">
        <v>295</v>
      </c>
      <c r="D53" s="248" t="s">
        <v>296</v>
      </c>
      <c r="E53" s="250" t="s">
        <v>11</v>
      </c>
      <c r="F53" s="251" t="s">
        <v>21</v>
      </c>
      <c r="G53" s="248">
        <v>2021</v>
      </c>
      <c r="H53" s="248">
        <v>2023</v>
      </c>
      <c r="I53" s="248" t="s">
        <v>297</v>
      </c>
      <c r="J53" s="267" t="s">
        <v>47</v>
      </c>
      <c r="K53" s="268"/>
      <c r="AB53" s="270"/>
      <c r="AC53" s="12"/>
      <c r="AE53" s="12"/>
    </row>
    <row r="54" s="11" customFormat="1" ht="72" hidden="1" spans="1:31">
      <c r="A54" s="183"/>
      <c r="B54" s="231">
        <f t="shared" si="0"/>
        <v>53</v>
      </c>
      <c r="C54" s="248" t="s">
        <v>298</v>
      </c>
      <c r="D54" s="248" t="s">
        <v>299</v>
      </c>
      <c r="E54" s="250" t="s">
        <v>11</v>
      </c>
      <c r="F54" s="251" t="s">
        <v>21</v>
      </c>
      <c r="G54" s="252">
        <v>2022</v>
      </c>
      <c r="H54" s="252">
        <v>2024</v>
      </c>
      <c r="I54" s="248" t="s">
        <v>300</v>
      </c>
      <c r="J54" s="267" t="s">
        <v>59</v>
      </c>
      <c r="K54" s="268"/>
      <c r="AB54" s="270"/>
      <c r="AC54" s="12"/>
      <c r="AE54" s="12"/>
    </row>
    <row r="55" s="11" customFormat="1" ht="72" hidden="1" spans="1:31">
      <c r="A55" s="183"/>
      <c r="B55" s="231">
        <f t="shared" si="0"/>
        <v>54</v>
      </c>
      <c r="C55" s="248" t="s">
        <v>302</v>
      </c>
      <c r="D55" s="248" t="s">
        <v>303</v>
      </c>
      <c r="E55" s="250" t="s">
        <v>11</v>
      </c>
      <c r="F55" s="251" t="s">
        <v>21</v>
      </c>
      <c r="G55" s="252">
        <v>2022</v>
      </c>
      <c r="H55" s="252">
        <v>2024</v>
      </c>
      <c r="I55" s="248" t="s">
        <v>300</v>
      </c>
      <c r="J55" s="267" t="s">
        <v>59</v>
      </c>
      <c r="K55" s="268"/>
      <c r="AB55" s="270"/>
      <c r="AC55" s="12"/>
      <c r="AE55" s="12"/>
    </row>
    <row r="56" s="11" customFormat="1" ht="72" hidden="1" spans="1:31">
      <c r="A56" s="183"/>
      <c r="B56" s="231">
        <f t="shared" si="0"/>
        <v>55</v>
      </c>
      <c r="C56" s="248" t="s">
        <v>304</v>
      </c>
      <c r="D56" s="248" t="s">
        <v>299</v>
      </c>
      <c r="E56" s="250" t="s">
        <v>11</v>
      </c>
      <c r="F56" s="251" t="s">
        <v>21</v>
      </c>
      <c r="G56" s="252">
        <v>2022</v>
      </c>
      <c r="H56" s="252">
        <v>2024</v>
      </c>
      <c r="I56" s="248" t="s">
        <v>300</v>
      </c>
      <c r="J56" s="267" t="s">
        <v>59</v>
      </c>
      <c r="K56" s="268"/>
      <c r="AB56" s="270"/>
      <c r="AC56" s="12"/>
      <c r="AE56" s="12"/>
    </row>
    <row r="57" s="11" customFormat="1" ht="60" hidden="1" spans="1:31">
      <c r="A57" s="183"/>
      <c r="B57" s="231">
        <f t="shared" si="0"/>
        <v>56</v>
      </c>
      <c r="C57" s="248" t="s">
        <v>307</v>
      </c>
      <c r="D57" s="248" t="s">
        <v>308</v>
      </c>
      <c r="E57" s="250" t="s">
        <v>11</v>
      </c>
      <c r="F57" s="251" t="s">
        <v>21</v>
      </c>
      <c r="G57" s="252">
        <v>2022</v>
      </c>
      <c r="H57" s="252">
        <v>2024</v>
      </c>
      <c r="I57" s="248" t="s">
        <v>300</v>
      </c>
      <c r="J57" s="267" t="s">
        <v>59</v>
      </c>
      <c r="K57" s="268"/>
      <c r="AB57" s="270"/>
      <c r="AC57" s="12"/>
      <c r="AE57" s="12"/>
    </row>
    <row r="58" s="11" customFormat="1" ht="60" hidden="1" spans="1:31">
      <c r="A58" s="183"/>
      <c r="B58" s="231">
        <f t="shared" si="0"/>
        <v>57</v>
      </c>
      <c r="C58" s="248" t="s">
        <v>309</v>
      </c>
      <c r="D58" s="250" t="s">
        <v>325</v>
      </c>
      <c r="E58" s="250" t="s">
        <v>11</v>
      </c>
      <c r="F58" s="251" t="s">
        <v>21</v>
      </c>
      <c r="G58" s="248">
        <v>2021</v>
      </c>
      <c r="H58" s="248">
        <v>2023</v>
      </c>
      <c r="I58" s="137" t="s">
        <v>311</v>
      </c>
      <c r="J58" s="267" t="s">
        <v>59</v>
      </c>
      <c r="K58" s="268"/>
      <c r="AB58" s="270"/>
      <c r="AC58" s="12"/>
      <c r="AE58" s="12"/>
    </row>
    <row r="59" s="220" customFormat="1" ht="156" hidden="1" spans="1:99">
      <c r="A59" s="183"/>
      <c r="B59" s="231">
        <f t="shared" si="0"/>
        <v>58</v>
      </c>
      <c r="C59" s="253" t="s">
        <v>1255</v>
      </c>
      <c r="D59" s="254" t="s">
        <v>1256</v>
      </c>
      <c r="E59" s="254" t="s">
        <v>85</v>
      </c>
      <c r="F59" s="255">
        <v>6060.77</v>
      </c>
      <c r="G59" s="256">
        <v>2020</v>
      </c>
      <c r="H59" s="256">
        <v>2021</v>
      </c>
      <c r="I59" s="256" t="s">
        <v>464</v>
      </c>
      <c r="J59" s="256" t="s">
        <v>47</v>
      </c>
      <c r="K59" s="269"/>
      <c r="AB59" s="270"/>
      <c r="AC59" s="12"/>
      <c r="AD59" s="11"/>
      <c r="AE59" s="12"/>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row>
    <row r="60" s="11" customFormat="1" ht="60" hidden="1" spans="1:31">
      <c r="A60" s="183"/>
      <c r="B60" s="231">
        <f t="shared" si="0"/>
        <v>59</v>
      </c>
      <c r="C60" s="248" t="s">
        <v>313</v>
      </c>
      <c r="D60" s="248" t="s">
        <v>314</v>
      </c>
      <c r="E60" s="250" t="s">
        <v>11</v>
      </c>
      <c r="F60" s="251" t="s">
        <v>21</v>
      </c>
      <c r="G60" s="248">
        <v>2021</v>
      </c>
      <c r="H60" s="248">
        <v>2023</v>
      </c>
      <c r="I60" s="248" t="s">
        <v>47</v>
      </c>
      <c r="J60" s="248" t="s">
        <v>47</v>
      </c>
      <c r="K60" s="263"/>
      <c r="AB60" s="270"/>
      <c r="AC60" s="12"/>
      <c r="AE60" s="12"/>
    </row>
    <row r="61" s="11" customFormat="1" ht="60" hidden="1" spans="1:31">
      <c r="A61" s="183"/>
      <c r="B61" s="231">
        <f t="shared" si="0"/>
        <v>60</v>
      </c>
      <c r="C61" s="257" t="s">
        <v>326</v>
      </c>
      <c r="D61" s="250" t="s">
        <v>327</v>
      </c>
      <c r="E61" s="250" t="s">
        <v>11</v>
      </c>
      <c r="F61" s="251" t="s">
        <v>21</v>
      </c>
      <c r="G61" s="251" t="s">
        <v>21</v>
      </c>
      <c r="H61" s="251" t="s">
        <v>21</v>
      </c>
      <c r="I61" s="251" t="s">
        <v>21</v>
      </c>
      <c r="J61" s="248" t="s">
        <v>59</v>
      </c>
      <c r="K61" s="263"/>
      <c r="O61" s="11">
        <v>0.6</v>
      </c>
      <c r="AB61" s="270"/>
      <c r="AC61" s="12"/>
      <c r="AE61" s="12"/>
    </row>
    <row r="62" s="11" customFormat="1" ht="60" hidden="1" spans="1:31">
      <c r="A62" s="183"/>
      <c r="B62" s="231">
        <f t="shared" si="0"/>
        <v>61</v>
      </c>
      <c r="C62" s="257" t="s">
        <v>330</v>
      </c>
      <c r="D62" s="250" t="s">
        <v>331</v>
      </c>
      <c r="E62" s="250" t="s">
        <v>11</v>
      </c>
      <c r="F62" s="251" t="s">
        <v>21</v>
      </c>
      <c r="G62" s="251" t="s">
        <v>21</v>
      </c>
      <c r="H62" s="251" t="s">
        <v>21</v>
      </c>
      <c r="I62" s="251" t="s">
        <v>21</v>
      </c>
      <c r="J62" s="248" t="s">
        <v>47</v>
      </c>
      <c r="K62" s="263"/>
      <c r="O62" s="11">
        <v>0.5</v>
      </c>
      <c r="AB62" s="270"/>
      <c r="AC62" s="12"/>
      <c r="AE62" s="12"/>
    </row>
    <row r="63" s="221" customFormat="1" ht="312" spans="1:99">
      <c r="A63" s="183"/>
      <c r="B63" s="231">
        <f t="shared" si="0"/>
        <v>62</v>
      </c>
      <c r="C63" s="258" t="s">
        <v>1257</v>
      </c>
      <c r="D63" s="258" t="s">
        <v>2010</v>
      </c>
      <c r="E63" s="259" t="s">
        <v>10</v>
      </c>
      <c r="F63" s="258">
        <v>18970</v>
      </c>
      <c r="G63" s="258">
        <v>2021</v>
      </c>
      <c r="H63" s="258">
        <v>2023</v>
      </c>
      <c r="I63" s="258" t="s">
        <v>464</v>
      </c>
      <c r="J63" s="258" t="s">
        <v>1259</v>
      </c>
      <c r="K63" s="220"/>
      <c r="L63" s="220"/>
      <c r="M63" s="220"/>
      <c r="N63" s="220"/>
      <c r="O63" s="220"/>
      <c r="P63" s="220"/>
      <c r="Q63" s="220"/>
      <c r="R63" s="220"/>
      <c r="S63" s="220"/>
      <c r="T63" s="220"/>
      <c r="U63" s="220"/>
      <c r="V63" s="220"/>
      <c r="W63" s="220"/>
      <c r="X63" s="220"/>
      <c r="Y63" s="220"/>
      <c r="Z63" s="220"/>
      <c r="AA63" s="220"/>
      <c r="AB63" s="270"/>
      <c r="AC63" s="12"/>
      <c r="AD63" s="222"/>
      <c r="AE63" s="1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c r="CT63" s="222"/>
      <c r="CU63" s="222"/>
    </row>
    <row r="64" s="221" customFormat="1" ht="324" hidden="1" spans="1:99">
      <c r="A64" s="183"/>
      <c r="B64" s="231">
        <f t="shared" si="0"/>
        <v>63</v>
      </c>
      <c r="C64" s="258" t="s">
        <v>1260</v>
      </c>
      <c r="D64" s="258" t="s">
        <v>2011</v>
      </c>
      <c r="E64" s="259" t="s">
        <v>11</v>
      </c>
      <c r="F64" s="258">
        <v>7171.49</v>
      </c>
      <c r="G64" s="258">
        <v>2020</v>
      </c>
      <c r="H64" s="258">
        <v>2022</v>
      </c>
      <c r="I64" s="258" t="s">
        <v>464</v>
      </c>
      <c r="J64" s="258" t="s">
        <v>47</v>
      </c>
      <c r="K64" s="220"/>
      <c r="L64" s="220"/>
      <c r="M64" s="220"/>
      <c r="N64" s="220"/>
      <c r="O64" s="220"/>
      <c r="P64" s="220"/>
      <c r="Q64" s="220"/>
      <c r="R64" s="220"/>
      <c r="S64" s="220"/>
      <c r="T64" s="220"/>
      <c r="U64" s="220"/>
      <c r="V64" s="220"/>
      <c r="W64" s="220"/>
      <c r="X64" s="220"/>
      <c r="Y64" s="220"/>
      <c r="Z64" s="220"/>
      <c r="AA64" s="220"/>
      <c r="AB64" s="270"/>
      <c r="AC64" s="12"/>
      <c r="AD64" s="222"/>
      <c r="AE64" s="1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row>
    <row r="65" s="11" customFormat="1" ht="60" hidden="1" spans="1:31">
      <c r="A65" s="183"/>
      <c r="B65" s="231">
        <f t="shared" si="0"/>
        <v>64</v>
      </c>
      <c r="C65" s="277" t="s">
        <v>182</v>
      </c>
      <c r="D65" s="277" t="s">
        <v>183</v>
      </c>
      <c r="E65" s="183" t="s">
        <v>85</v>
      </c>
      <c r="F65" s="239">
        <v>396346</v>
      </c>
      <c r="G65" s="183">
        <v>2019.8</v>
      </c>
      <c r="H65" s="183">
        <v>2021.12</v>
      </c>
      <c r="I65" s="183" t="s">
        <v>137</v>
      </c>
      <c r="J65" s="183" t="s">
        <v>121</v>
      </c>
      <c r="K65" s="261"/>
      <c r="AB65" s="270"/>
      <c r="AC65" s="12"/>
      <c r="AE65" s="12"/>
    </row>
    <row r="66" s="11" customFormat="1" ht="60" hidden="1" spans="1:31">
      <c r="A66" s="183"/>
      <c r="B66" s="231">
        <f t="shared" si="0"/>
        <v>65</v>
      </c>
      <c r="C66" s="277" t="s">
        <v>184</v>
      </c>
      <c r="D66" s="277" t="s">
        <v>185</v>
      </c>
      <c r="E66" s="183" t="s">
        <v>85</v>
      </c>
      <c r="F66" s="239">
        <v>127300</v>
      </c>
      <c r="G66" s="183">
        <v>2018.9</v>
      </c>
      <c r="H66" s="183">
        <v>2021.12</v>
      </c>
      <c r="I66" s="183" t="s">
        <v>137</v>
      </c>
      <c r="J66" s="183" t="s">
        <v>121</v>
      </c>
      <c r="K66" s="261"/>
      <c r="AB66" s="270"/>
      <c r="AC66" s="12"/>
      <c r="AE66" s="12"/>
    </row>
    <row r="67" s="11" customFormat="1" ht="72" spans="1:31">
      <c r="A67" s="183"/>
      <c r="B67" s="231">
        <f t="shared" ref="B67:B117" si="1">B66+1</f>
        <v>66</v>
      </c>
      <c r="C67" s="183" t="s">
        <v>186</v>
      </c>
      <c r="D67" s="183" t="s">
        <v>187</v>
      </c>
      <c r="E67" s="183" t="s">
        <v>10</v>
      </c>
      <c r="F67" s="239">
        <v>126449</v>
      </c>
      <c r="G67" s="183">
        <v>2020.12</v>
      </c>
      <c r="H67" s="183">
        <v>2022.12</v>
      </c>
      <c r="I67" s="183" t="s">
        <v>137</v>
      </c>
      <c r="J67" s="183" t="s">
        <v>121</v>
      </c>
      <c r="K67" s="261"/>
      <c r="N67" s="11">
        <v>3.96</v>
      </c>
      <c r="AB67" s="270"/>
      <c r="AC67" s="12"/>
      <c r="AE67" s="12"/>
    </row>
    <row r="68" s="11" customFormat="1" ht="72" hidden="1" spans="1:31">
      <c r="A68" s="183"/>
      <c r="B68" s="231">
        <f t="shared" si="1"/>
        <v>67</v>
      </c>
      <c r="C68" s="277" t="s">
        <v>188</v>
      </c>
      <c r="D68" s="277" t="s">
        <v>189</v>
      </c>
      <c r="E68" s="183" t="s">
        <v>85</v>
      </c>
      <c r="F68" s="239">
        <v>80500</v>
      </c>
      <c r="G68" s="183">
        <v>2018.9</v>
      </c>
      <c r="H68" s="183">
        <v>2021.6</v>
      </c>
      <c r="I68" s="183" t="s">
        <v>137</v>
      </c>
      <c r="J68" s="183" t="s">
        <v>121</v>
      </c>
      <c r="K68" s="261"/>
      <c r="AB68" s="270"/>
      <c r="AC68" s="12"/>
      <c r="AE68" s="12"/>
    </row>
    <row r="69" s="11" customFormat="1" ht="72" hidden="1" spans="1:31">
      <c r="A69" s="183"/>
      <c r="B69" s="231">
        <f t="shared" si="1"/>
        <v>68</v>
      </c>
      <c r="C69" s="183" t="s">
        <v>190</v>
      </c>
      <c r="D69" s="183" t="s">
        <v>191</v>
      </c>
      <c r="E69" s="183" t="s">
        <v>85</v>
      </c>
      <c r="F69" s="239">
        <v>49514</v>
      </c>
      <c r="G69" s="183" t="s">
        <v>192</v>
      </c>
      <c r="H69" s="183" t="s">
        <v>193</v>
      </c>
      <c r="I69" s="183" t="s">
        <v>137</v>
      </c>
      <c r="J69" s="183" t="s">
        <v>121</v>
      </c>
      <c r="K69" s="261"/>
      <c r="AB69" s="270"/>
      <c r="AC69" s="12"/>
      <c r="AE69" s="12"/>
    </row>
    <row r="70" s="11" customFormat="1" ht="72" hidden="1" spans="1:31">
      <c r="A70" s="183"/>
      <c r="B70" s="231">
        <f t="shared" si="1"/>
        <v>69</v>
      </c>
      <c r="C70" s="277" t="s">
        <v>194</v>
      </c>
      <c r="D70" s="277" t="s">
        <v>195</v>
      </c>
      <c r="E70" s="183" t="s">
        <v>85</v>
      </c>
      <c r="F70" s="239">
        <v>46500</v>
      </c>
      <c r="G70" s="183">
        <v>2018.9</v>
      </c>
      <c r="H70" s="183">
        <v>2021.9</v>
      </c>
      <c r="I70" s="183" t="s">
        <v>137</v>
      </c>
      <c r="J70" s="183" t="s">
        <v>121</v>
      </c>
      <c r="K70" s="261"/>
      <c r="AB70" s="270"/>
      <c r="AC70" s="12"/>
      <c r="AE70" s="12"/>
    </row>
    <row r="71" s="11" customFormat="1" ht="72" hidden="1" spans="1:31">
      <c r="A71" s="183"/>
      <c r="B71" s="231">
        <f t="shared" si="1"/>
        <v>70</v>
      </c>
      <c r="C71" s="277" t="s">
        <v>196</v>
      </c>
      <c r="D71" s="277" t="s">
        <v>197</v>
      </c>
      <c r="E71" s="183" t="s">
        <v>85</v>
      </c>
      <c r="F71" s="239">
        <v>31000</v>
      </c>
      <c r="G71" s="183">
        <v>2020.8</v>
      </c>
      <c r="H71" s="183">
        <v>2022.12</v>
      </c>
      <c r="I71" s="183" t="s">
        <v>137</v>
      </c>
      <c r="J71" s="183" t="s">
        <v>121</v>
      </c>
      <c r="K71" s="261"/>
      <c r="AB71" s="270"/>
      <c r="AC71" s="12"/>
      <c r="AE71" s="12"/>
    </row>
    <row r="72" s="11" customFormat="1" ht="48" hidden="1" spans="1:31">
      <c r="A72" s="183"/>
      <c r="B72" s="231">
        <f t="shared" si="1"/>
        <v>71</v>
      </c>
      <c r="C72" s="248" t="s">
        <v>177</v>
      </c>
      <c r="D72" s="248" t="s">
        <v>178</v>
      </c>
      <c r="E72" s="248" t="s">
        <v>11</v>
      </c>
      <c r="F72" s="248" t="s">
        <v>21</v>
      </c>
      <c r="G72" s="248" t="s">
        <v>21</v>
      </c>
      <c r="H72" s="248" t="s">
        <v>21</v>
      </c>
      <c r="I72" s="248" t="s">
        <v>21</v>
      </c>
      <c r="J72" s="248" t="s">
        <v>179</v>
      </c>
      <c r="K72" s="261"/>
      <c r="AB72" s="270"/>
      <c r="AC72" s="12"/>
      <c r="AE72" s="12"/>
    </row>
    <row r="73" s="11" customFormat="1" ht="84" hidden="1" spans="1:31">
      <c r="A73" s="183"/>
      <c r="B73" s="231">
        <f t="shared" si="1"/>
        <v>72</v>
      </c>
      <c r="C73" s="183" t="s">
        <v>198</v>
      </c>
      <c r="D73" s="183" t="s">
        <v>199</v>
      </c>
      <c r="E73" s="183" t="s">
        <v>85</v>
      </c>
      <c r="F73" s="183">
        <v>40200</v>
      </c>
      <c r="G73" s="183">
        <v>2020.12</v>
      </c>
      <c r="H73" s="183">
        <v>2022.12</v>
      </c>
      <c r="I73" s="183" t="s">
        <v>200</v>
      </c>
      <c r="J73" s="183" t="s">
        <v>110</v>
      </c>
      <c r="K73" s="261"/>
      <c r="AB73" s="270"/>
      <c r="AC73" s="12"/>
      <c r="AE73" s="12"/>
    </row>
    <row r="74" s="11" customFormat="1" ht="60" spans="1:31">
      <c r="A74" s="183"/>
      <c r="B74" s="231">
        <f t="shared" si="1"/>
        <v>73</v>
      </c>
      <c r="C74" s="228" t="s">
        <v>201</v>
      </c>
      <c r="D74" s="228" t="s">
        <v>202</v>
      </c>
      <c r="E74" s="228" t="s">
        <v>10</v>
      </c>
      <c r="F74" s="183">
        <v>59600</v>
      </c>
      <c r="G74" s="233">
        <v>2020.9</v>
      </c>
      <c r="H74" s="233" t="s">
        <v>203</v>
      </c>
      <c r="I74" s="183" t="s">
        <v>200</v>
      </c>
      <c r="J74" s="183" t="s">
        <v>110</v>
      </c>
      <c r="K74" s="261"/>
      <c r="N74" s="11">
        <v>4.41</v>
      </c>
      <c r="AB74" s="275"/>
      <c r="AC74" s="12"/>
      <c r="AE74" s="12"/>
    </row>
    <row r="75" s="11" customFormat="1" ht="72" spans="1:31">
      <c r="A75" s="183"/>
      <c r="B75" s="231">
        <f t="shared" si="1"/>
        <v>74</v>
      </c>
      <c r="C75" s="228" t="s">
        <v>204</v>
      </c>
      <c r="D75" s="228" t="s">
        <v>205</v>
      </c>
      <c r="E75" s="228" t="s">
        <v>10</v>
      </c>
      <c r="F75" s="278">
        <v>25000</v>
      </c>
      <c r="G75" s="184">
        <v>2023</v>
      </c>
      <c r="H75" s="245" t="s">
        <v>206</v>
      </c>
      <c r="I75" s="84" t="s">
        <v>207</v>
      </c>
      <c r="J75" s="183" t="s">
        <v>110</v>
      </c>
      <c r="K75" s="261"/>
      <c r="N75" s="11">
        <v>2.2</v>
      </c>
      <c r="AB75" s="270"/>
      <c r="AC75" s="12"/>
      <c r="AE75" s="12"/>
    </row>
    <row r="76" s="11" customFormat="1" ht="29.1" customHeight="1" spans="1:31">
      <c r="A76" s="183"/>
      <c r="B76" s="231">
        <f t="shared" si="1"/>
        <v>75</v>
      </c>
      <c r="C76" s="228" t="s">
        <v>208</v>
      </c>
      <c r="D76" s="228" t="s">
        <v>209</v>
      </c>
      <c r="E76" s="228" t="s">
        <v>10</v>
      </c>
      <c r="F76" s="183">
        <v>16000</v>
      </c>
      <c r="G76" s="183">
        <v>2022</v>
      </c>
      <c r="H76" s="183">
        <v>2023</v>
      </c>
      <c r="I76" s="84" t="s">
        <v>207</v>
      </c>
      <c r="J76" s="183" t="s">
        <v>110</v>
      </c>
      <c r="K76" s="183" t="s">
        <v>110</v>
      </c>
      <c r="L76" s="183" t="s">
        <v>110</v>
      </c>
      <c r="M76" s="183" t="s">
        <v>110</v>
      </c>
      <c r="N76" s="183" t="s">
        <v>110</v>
      </c>
      <c r="O76" s="183" t="s">
        <v>110</v>
      </c>
      <c r="P76" s="183" t="s">
        <v>110</v>
      </c>
      <c r="Q76" s="183" t="s">
        <v>110</v>
      </c>
      <c r="R76" s="183" t="s">
        <v>110</v>
      </c>
      <c r="S76" s="183" t="s">
        <v>110</v>
      </c>
      <c r="T76" s="183" t="s">
        <v>110</v>
      </c>
      <c r="U76" s="183" t="s">
        <v>110</v>
      </c>
      <c r="V76" s="183" t="s">
        <v>110</v>
      </c>
      <c r="W76" s="183" t="s">
        <v>110</v>
      </c>
      <c r="X76" s="183" t="s">
        <v>110</v>
      </c>
      <c r="Y76" s="183" t="s">
        <v>110</v>
      </c>
      <c r="Z76" s="183" t="s">
        <v>110</v>
      </c>
      <c r="AA76" s="274" t="s">
        <v>110</v>
      </c>
      <c r="AB76" s="275"/>
      <c r="AC76" s="12"/>
      <c r="AE76" s="12"/>
    </row>
    <row r="77" s="11" customFormat="1" ht="36" spans="1:31">
      <c r="A77" s="183"/>
      <c r="B77" s="231">
        <f t="shared" si="1"/>
        <v>76</v>
      </c>
      <c r="C77" s="228" t="s">
        <v>210</v>
      </c>
      <c r="D77" s="228" t="s">
        <v>211</v>
      </c>
      <c r="E77" s="228" t="s">
        <v>10</v>
      </c>
      <c r="F77" s="278">
        <v>13000</v>
      </c>
      <c r="G77" s="184">
        <v>2024.6</v>
      </c>
      <c r="H77" s="245" t="s">
        <v>212</v>
      </c>
      <c r="I77" s="84" t="s">
        <v>213</v>
      </c>
      <c r="J77" s="183" t="s">
        <v>110</v>
      </c>
      <c r="K77" s="261"/>
      <c r="N77" s="11">
        <v>0.9</v>
      </c>
      <c r="AB77" s="270"/>
      <c r="AC77" s="12"/>
      <c r="AE77" s="12"/>
    </row>
    <row r="78" s="11" customFormat="1" ht="36" spans="1:31">
      <c r="A78" s="183"/>
      <c r="B78" s="231">
        <f t="shared" si="1"/>
        <v>77</v>
      </c>
      <c r="C78" s="228" t="s">
        <v>214</v>
      </c>
      <c r="D78" s="228" t="s">
        <v>215</v>
      </c>
      <c r="E78" s="228" t="s">
        <v>10</v>
      </c>
      <c r="F78" s="278">
        <v>6000</v>
      </c>
      <c r="G78" s="184">
        <v>2022.6</v>
      </c>
      <c r="H78" s="245" t="s">
        <v>216</v>
      </c>
      <c r="I78" s="84" t="s">
        <v>213</v>
      </c>
      <c r="J78" s="183" t="s">
        <v>110</v>
      </c>
      <c r="K78" s="261"/>
      <c r="N78" s="11">
        <v>0.5</v>
      </c>
      <c r="AB78" s="270"/>
      <c r="AC78" s="12"/>
      <c r="AE78" s="12"/>
    </row>
    <row r="79" s="11" customFormat="1" ht="84" spans="1:31">
      <c r="A79" s="183"/>
      <c r="B79" s="231">
        <f t="shared" si="1"/>
        <v>78</v>
      </c>
      <c r="C79" s="228" t="s">
        <v>217</v>
      </c>
      <c r="D79" s="228" t="s">
        <v>218</v>
      </c>
      <c r="E79" s="228" t="s">
        <v>10</v>
      </c>
      <c r="F79" s="239">
        <v>60000</v>
      </c>
      <c r="G79" s="184" t="s">
        <v>21</v>
      </c>
      <c r="H79" s="245" t="s">
        <v>21</v>
      </c>
      <c r="I79" s="183" t="s">
        <v>219</v>
      </c>
      <c r="J79" s="183" t="s">
        <v>110</v>
      </c>
      <c r="K79" s="261"/>
      <c r="N79" s="11">
        <v>4.5</v>
      </c>
      <c r="AB79" s="270"/>
      <c r="AC79" s="12"/>
      <c r="AE79" s="12"/>
    </row>
    <row r="80" s="11" customFormat="1" ht="54" spans="1:31">
      <c r="A80" s="183"/>
      <c r="B80" s="231">
        <f t="shared" si="1"/>
        <v>79</v>
      </c>
      <c r="C80" s="279" t="s">
        <v>340</v>
      </c>
      <c r="D80" s="136" t="s">
        <v>341</v>
      </c>
      <c r="E80" s="136" t="s">
        <v>10</v>
      </c>
      <c r="F80" s="243">
        <v>33385</v>
      </c>
      <c r="G80" s="243" t="s">
        <v>21</v>
      </c>
      <c r="H80" s="243" t="s">
        <v>21</v>
      </c>
      <c r="I80" s="137" t="s">
        <v>219</v>
      </c>
      <c r="J80" s="137" t="s">
        <v>110</v>
      </c>
      <c r="K80" s="137" t="s">
        <v>110</v>
      </c>
      <c r="L80" s="137" t="s">
        <v>110</v>
      </c>
      <c r="M80" s="137" t="s">
        <v>110</v>
      </c>
      <c r="N80" s="137" t="s">
        <v>110</v>
      </c>
      <c r="O80" s="137" t="s">
        <v>110</v>
      </c>
      <c r="P80" s="137" t="s">
        <v>110</v>
      </c>
      <c r="Q80" s="137" t="s">
        <v>110</v>
      </c>
      <c r="R80" s="137" t="s">
        <v>110</v>
      </c>
      <c r="S80" s="137" t="s">
        <v>110</v>
      </c>
      <c r="T80" s="137" t="s">
        <v>110</v>
      </c>
      <c r="U80" s="137" t="s">
        <v>110</v>
      </c>
      <c r="V80" s="137" t="s">
        <v>110</v>
      </c>
      <c r="W80" s="137" t="s">
        <v>110</v>
      </c>
      <c r="X80" s="137" t="s">
        <v>110</v>
      </c>
      <c r="Y80" s="137" t="s">
        <v>110</v>
      </c>
      <c r="Z80" s="137" t="s">
        <v>110</v>
      </c>
      <c r="AA80" s="214" t="s">
        <v>110</v>
      </c>
      <c r="AB80" s="273"/>
      <c r="AC80" s="12"/>
      <c r="AE80" s="12"/>
    </row>
    <row r="81" s="11" customFormat="1" ht="33" hidden="1" customHeight="1" spans="1:31">
      <c r="A81" s="183"/>
      <c r="B81" s="231">
        <f t="shared" si="1"/>
        <v>80</v>
      </c>
      <c r="C81" s="136" t="s">
        <v>220</v>
      </c>
      <c r="D81" s="280" t="s">
        <v>221</v>
      </c>
      <c r="E81" s="136" t="s">
        <v>85</v>
      </c>
      <c r="F81" s="281">
        <v>17572</v>
      </c>
      <c r="G81" s="281">
        <v>2020.9</v>
      </c>
      <c r="H81" s="281">
        <v>2021.12</v>
      </c>
      <c r="I81" s="183" t="s">
        <v>149</v>
      </c>
      <c r="J81" s="183" t="s">
        <v>34</v>
      </c>
      <c r="K81" s="183" t="s">
        <v>34</v>
      </c>
      <c r="L81" s="183" t="s">
        <v>34</v>
      </c>
      <c r="M81" s="183" t="s">
        <v>34</v>
      </c>
      <c r="N81" s="183" t="s">
        <v>34</v>
      </c>
      <c r="O81" s="183" t="s">
        <v>34</v>
      </c>
      <c r="P81" s="183" t="s">
        <v>34</v>
      </c>
      <c r="Q81" s="183" t="s">
        <v>34</v>
      </c>
      <c r="R81" s="183" t="s">
        <v>34</v>
      </c>
      <c r="S81" s="183" t="s">
        <v>34</v>
      </c>
      <c r="T81" s="183" t="s">
        <v>34</v>
      </c>
      <c r="U81" s="183" t="s">
        <v>34</v>
      </c>
      <c r="V81" s="183" t="s">
        <v>34</v>
      </c>
      <c r="W81" s="183" t="s">
        <v>34</v>
      </c>
      <c r="X81" s="183" t="s">
        <v>34</v>
      </c>
      <c r="Y81" s="183" t="s">
        <v>34</v>
      </c>
      <c r="Z81" s="183" t="s">
        <v>34</v>
      </c>
      <c r="AA81" s="274" t="s">
        <v>34</v>
      </c>
      <c r="AB81" s="275"/>
      <c r="AC81" s="12"/>
      <c r="AE81" s="12"/>
    </row>
    <row r="82" s="11" customFormat="1" ht="120" spans="1:31">
      <c r="A82" s="183"/>
      <c r="B82" s="231">
        <f t="shared" si="1"/>
        <v>81</v>
      </c>
      <c r="C82" s="183" t="s">
        <v>222</v>
      </c>
      <c r="D82" s="228" t="s">
        <v>223</v>
      </c>
      <c r="E82" s="228" t="s">
        <v>10</v>
      </c>
      <c r="F82" s="239">
        <v>4950</v>
      </c>
      <c r="G82" s="183">
        <v>2021</v>
      </c>
      <c r="H82" s="183">
        <v>2022</v>
      </c>
      <c r="I82" s="183" t="s">
        <v>37</v>
      </c>
      <c r="J82" s="183" t="s">
        <v>224</v>
      </c>
      <c r="K82" s="261"/>
      <c r="N82" s="11">
        <v>0.51</v>
      </c>
      <c r="AB82" s="270"/>
      <c r="AC82" s="12"/>
      <c r="AE82" s="12"/>
    </row>
    <row r="83" s="11" customFormat="1" ht="156" hidden="1" spans="1:31">
      <c r="A83" s="183"/>
      <c r="B83" s="231">
        <f t="shared" si="1"/>
        <v>82</v>
      </c>
      <c r="C83" s="183" t="s">
        <v>225</v>
      </c>
      <c r="D83" s="183" t="s">
        <v>226</v>
      </c>
      <c r="E83" s="228" t="s">
        <v>11</v>
      </c>
      <c r="F83" s="237">
        <v>160000</v>
      </c>
      <c r="G83" s="183" t="s">
        <v>21</v>
      </c>
      <c r="H83" s="183" t="s">
        <v>21</v>
      </c>
      <c r="I83" s="183" t="s">
        <v>21</v>
      </c>
      <c r="J83" s="183" t="s">
        <v>23</v>
      </c>
      <c r="K83" s="261"/>
      <c r="O83" s="11">
        <v>18.1</v>
      </c>
      <c r="AB83" s="270"/>
      <c r="AC83" s="12"/>
      <c r="AE83" s="12"/>
    </row>
    <row r="84" s="11" customFormat="1" ht="168" hidden="1" spans="1:31">
      <c r="A84" s="183"/>
      <c r="B84" s="231">
        <f t="shared" si="1"/>
        <v>83</v>
      </c>
      <c r="C84" s="183" t="s">
        <v>227</v>
      </c>
      <c r="D84" s="183" t="s">
        <v>228</v>
      </c>
      <c r="E84" s="228" t="s">
        <v>11</v>
      </c>
      <c r="F84" s="237">
        <v>70000</v>
      </c>
      <c r="G84" s="183">
        <v>2024.6</v>
      </c>
      <c r="H84" s="183">
        <v>2028.6</v>
      </c>
      <c r="I84" s="183" t="s">
        <v>21</v>
      </c>
      <c r="J84" s="183" t="s">
        <v>24</v>
      </c>
      <c r="K84" s="261"/>
      <c r="O84" s="11">
        <v>22.4</v>
      </c>
      <c r="AB84" s="275"/>
      <c r="AC84" s="310"/>
      <c r="AE84" s="12"/>
    </row>
    <row r="85" s="11" customFormat="1" ht="96" spans="1:31">
      <c r="A85" s="183"/>
      <c r="B85" s="231">
        <f t="shared" si="1"/>
        <v>84</v>
      </c>
      <c r="C85" s="183" t="s">
        <v>230</v>
      </c>
      <c r="D85" s="228" t="s">
        <v>231</v>
      </c>
      <c r="E85" s="228" t="s">
        <v>10</v>
      </c>
      <c r="F85" s="239">
        <v>53462.51</v>
      </c>
      <c r="G85" s="183">
        <v>2020.12</v>
      </c>
      <c r="H85" s="233">
        <v>2023.12</v>
      </c>
      <c r="I85" s="183" t="s">
        <v>232</v>
      </c>
      <c r="J85" s="183" t="s">
        <v>24</v>
      </c>
      <c r="K85" s="261"/>
      <c r="N85" s="11">
        <v>4.545</v>
      </c>
      <c r="AB85" s="270"/>
      <c r="AC85" s="12"/>
      <c r="AE85" s="12"/>
    </row>
    <row r="86" s="11" customFormat="1" ht="204" spans="1:31">
      <c r="A86" s="183"/>
      <c r="B86" s="231">
        <f t="shared" si="1"/>
        <v>85</v>
      </c>
      <c r="C86" s="183" t="s">
        <v>233</v>
      </c>
      <c r="D86" s="137" t="s">
        <v>234</v>
      </c>
      <c r="E86" s="136" t="s">
        <v>10</v>
      </c>
      <c r="F86" s="243">
        <v>8197</v>
      </c>
      <c r="G86" s="281">
        <v>2021.8</v>
      </c>
      <c r="H86" s="281">
        <v>2022.9</v>
      </c>
      <c r="I86" s="183" t="s">
        <v>149</v>
      </c>
      <c r="J86" s="183" t="s">
        <v>34</v>
      </c>
      <c r="K86" s="183" t="s">
        <v>34</v>
      </c>
      <c r="L86" s="183" t="s">
        <v>34</v>
      </c>
      <c r="M86" s="183" t="s">
        <v>34</v>
      </c>
      <c r="N86" s="183" t="s">
        <v>34</v>
      </c>
      <c r="O86" s="183" t="s">
        <v>34</v>
      </c>
      <c r="P86" s="183" t="s">
        <v>34</v>
      </c>
      <c r="Q86" s="183" t="s">
        <v>34</v>
      </c>
      <c r="R86" s="183" t="s">
        <v>34</v>
      </c>
      <c r="S86" s="183" t="s">
        <v>34</v>
      </c>
      <c r="T86" s="183" t="s">
        <v>34</v>
      </c>
      <c r="U86" s="183" t="s">
        <v>34</v>
      </c>
      <c r="V86" s="183" t="s">
        <v>34</v>
      </c>
      <c r="W86" s="183" t="s">
        <v>34</v>
      </c>
      <c r="X86" s="183" t="s">
        <v>34</v>
      </c>
      <c r="Y86" s="183" t="s">
        <v>34</v>
      </c>
      <c r="Z86" s="183" t="s">
        <v>34</v>
      </c>
      <c r="AA86" s="274" t="s">
        <v>34</v>
      </c>
      <c r="AB86" s="275"/>
      <c r="AC86" s="12"/>
      <c r="AE86" s="12"/>
    </row>
    <row r="87" s="220" customFormat="1" ht="48" hidden="1" spans="1:99">
      <c r="A87" s="183"/>
      <c r="B87" s="231">
        <f t="shared" si="1"/>
        <v>86</v>
      </c>
      <c r="C87" s="282" t="s">
        <v>1273</v>
      </c>
      <c r="D87" s="283" t="s">
        <v>1274</v>
      </c>
      <c r="E87" s="284" t="s">
        <v>85</v>
      </c>
      <c r="F87" s="285">
        <v>4632</v>
      </c>
      <c r="G87" s="285">
        <v>2020</v>
      </c>
      <c r="H87" s="285">
        <v>2021</v>
      </c>
      <c r="I87" s="285" t="s">
        <v>149</v>
      </c>
      <c r="J87" s="282" t="s">
        <v>34</v>
      </c>
      <c r="K87" s="304"/>
      <c r="AB87" s="279"/>
      <c r="AC87" s="12"/>
      <c r="AD87" s="11"/>
      <c r="AE87" s="12"/>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row>
    <row r="88" s="220" customFormat="1" ht="36" hidden="1" spans="1:99">
      <c r="A88" s="183"/>
      <c r="B88" s="231">
        <f t="shared" si="1"/>
        <v>87</v>
      </c>
      <c r="C88" s="282" t="s">
        <v>1276</v>
      </c>
      <c r="D88" s="283" t="s">
        <v>1277</v>
      </c>
      <c r="E88" s="284" t="s">
        <v>85</v>
      </c>
      <c r="F88" s="285">
        <v>3500</v>
      </c>
      <c r="G88" s="285">
        <v>2020</v>
      </c>
      <c r="H88" s="285">
        <v>2021</v>
      </c>
      <c r="I88" s="285" t="s">
        <v>149</v>
      </c>
      <c r="J88" s="282" t="s">
        <v>34</v>
      </c>
      <c r="K88" s="304"/>
      <c r="AB88" s="279"/>
      <c r="AC88" s="12"/>
      <c r="AD88" s="11"/>
      <c r="AE88" s="12"/>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220" customFormat="1" ht="192" hidden="1" spans="1:99">
      <c r="A89" s="183"/>
      <c r="B89" s="231">
        <f t="shared" si="1"/>
        <v>88</v>
      </c>
      <c r="C89" s="282" t="s">
        <v>1278</v>
      </c>
      <c r="D89" s="283" t="s">
        <v>1279</v>
      </c>
      <c r="E89" s="284" t="s">
        <v>85</v>
      </c>
      <c r="F89" s="285">
        <v>4195</v>
      </c>
      <c r="G89" s="285">
        <v>2020</v>
      </c>
      <c r="H89" s="285">
        <v>2021</v>
      </c>
      <c r="I89" s="285" t="s">
        <v>149</v>
      </c>
      <c r="J89" s="282" t="s">
        <v>34</v>
      </c>
      <c r="K89" s="304"/>
      <c r="AB89" s="279"/>
      <c r="AC89" s="12"/>
      <c r="AD89" s="11"/>
      <c r="AE89" s="12"/>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row>
    <row r="90" s="11" customFormat="1" ht="84" hidden="1" spans="1:31">
      <c r="A90" s="183"/>
      <c r="B90" s="231">
        <f t="shared" si="1"/>
        <v>89</v>
      </c>
      <c r="C90" s="183" t="s">
        <v>235</v>
      </c>
      <c r="D90" s="228" t="s">
        <v>236</v>
      </c>
      <c r="E90" s="228" t="s">
        <v>85</v>
      </c>
      <c r="F90" s="239">
        <v>15000</v>
      </c>
      <c r="G90" s="183">
        <v>2020.03</v>
      </c>
      <c r="H90" s="183">
        <v>2021.12</v>
      </c>
      <c r="I90" s="183" t="s">
        <v>37</v>
      </c>
      <c r="J90" s="183" t="s">
        <v>38</v>
      </c>
      <c r="K90" s="261"/>
      <c r="AB90" s="270"/>
      <c r="AC90" s="12"/>
      <c r="AE90" s="12"/>
    </row>
    <row r="91" s="11" customFormat="1" ht="156" hidden="1" spans="1:31">
      <c r="A91" s="183"/>
      <c r="B91" s="231">
        <f t="shared" si="1"/>
        <v>90</v>
      </c>
      <c r="C91" s="228" t="s">
        <v>237</v>
      </c>
      <c r="D91" s="228" t="s">
        <v>238</v>
      </c>
      <c r="E91" s="228" t="s">
        <v>85</v>
      </c>
      <c r="F91" s="239">
        <v>13000</v>
      </c>
      <c r="G91" s="183">
        <v>2020.06</v>
      </c>
      <c r="H91" s="183">
        <v>2021.06</v>
      </c>
      <c r="I91" s="183" t="s">
        <v>37</v>
      </c>
      <c r="J91" s="183" t="s">
        <v>38</v>
      </c>
      <c r="K91" s="261"/>
      <c r="AB91" s="270"/>
      <c r="AC91" s="12"/>
      <c r="AE91" s="12"/>
    </row>
    <row r="92" s="220" customFormat="1" ht="96" hidden="1" spans="1:99">
      <c r="A92" s="183"/>
      <c r="B92" s="231">
        <f t="shared" si="1"/>
        <v>91</v>
      </c>
      <c r="C92" s="282" t="s">
        <v>1280</v>
      </c>
      <c r="D92" s="283" t="s">
        <v>1281</v>
      </c>
      <c r="E92" s="284" t="s">
        <v>85</v>
      </c>
      <c r="F92" s="285">
        <v>200000</v>
      </c>
      <c r="G92" s="285">
        <v>2019</v>
      </c>
      <c r="H92" s="285">
        <v>2023</v>
      </c>
      <c r="I92" s="285" t="s">
        <v>37</v>
      </c>
      <c r="J92" s="282" t="s">
        <v>38</v>
      </c>
      <c r="K92" s="304"/>
      <c r="AB92" s="279"/>
      <c r="AC92" s="12"/>
      <c r="AD92" s="11"/>
      <c r="AE92" s="12"/>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row>
    <row r="93" s="11" customFormat="1" ht="96" hidden="1" spans="1:31">
      <c r="A93" s="183"/>
      <c r="B93" s="231">
        <f t="shared" si="1"/>
        <v>92</v>
      </c>
      <c r="C93" s="183" t="s">
        <v>239</v>
      </c>
      <c r="D93" s="228" t="s">
        <v>240</v>
      </c>
      <c r="E93" s="228" t="s">
        <v>85</v>
      </c>
      <c r="F93" s="239">
        <v>3000</v>
      </c>
      <c r="G93" s="183">
        <v>2020.8</v>
      </c>
      <c r="H93" s="183">
        <v>2021.3</v>
      </c>
      <c r="I93" s="183" t="s">
        <v>37</v>
      </c>
      <c r="J93" s="183" t="s">
        <v>38</v>
      </c>
      <c r="K93" s="261"/>
      <c r="AB93" s="270"/>
      <c r="AC93" s="12"/>
      <c r="AE93" s="12"/>
    </row>
    <row r="94" s="11" customFormat="1" ht="60" hidden="1" spans="1:31">
      <c r="A94" s="183"/>
      <c r="B94" s="231">
        <f t="shared" si="1"/>
        <v>93</v>
      </c>
      <c r="C94" s="248" t="s">
        <v>241</v>
      </c>
      <c r="D94" s="250" t="s">
        <v>242</v>
      </c>
      <c r="E94" s="250" t="s">
        <v>11</v>
      </c>
      <c r="F94" s="248" t="s">
        <v>21</v>
      </c>
      <c r="G94" s="248" t="s">
        <v>21</v>
      </c>
      <c r="H94" s="248" t="s">
        <v>21</v>
      </c>
      <c r="I94" s="248" t="s">
        <v>243</v>
      </c>
      <c r="J94" s="248" t="s">
        <v>54</v>
      </c>
      <c r="K94" s="261"/>
      <c r="O94" s="11">
        <v>10.5</v>
      </c>
      <c r="AB94" s="270"/>
      <c r="AC94" s="12"/>
      <c r="AE94" s="12"/>
    </row>
    <row r="95" s="220" customFormat="1" ht="60" spans="1:99">
      <c r="A95" s="183"/>
      <c r="B95" s="231">
        <f t="shared" si="1"/>
        <v>94</v>
      </c>
      <c r="C95" s="253" t="s">
        <v>1282</v>
      </c>
      <c r="D95" s="254" t="s">
        <v>2012</v>
      </c>
      <c r="E95" s="254" t="s">
        <v>10</v>
      </c>
      <c r="F95" s="255" t="s">
        <v>21</v>
      </c>
      <c r="G95" s="255" t="s">
        <v>21</v>
      </c>
      <c r="H95" s="255" t="s">
        <v>21</v>
      </c>
      <c r="I95" s="258" t="s">
        <v>243</v>
      </c>
      <c r="J95" s="256" t="s">
        <v>54</v>
      </c>
      <c r="K95" s="269"/>
      <c r="AB95" s="270"/>
      <c r="AC95" s="12"/>
      <c r="AD95" s="11"/>
      <c r="AE95" s="12"/>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row>
    <row r="96" s="11" customFormat="1" ht="156" spans="1:31">
      <c r="A96" s="183"/>
      <c r="B96" s="231">
        <f t="shared" si="1"/>
        <v>95</v>
      </c>
      <c r="C96" s="183" t="s">
        <v>244</v>
      </c>
      <c r="D96" s="183" t="s">
        <v>245</v>
      </c>
      <c r="E96" s="228" t="s">
        <v>10</v>
      </c>
      <c r="F96" s="239">
        <v>540000</v>
      </c>
      <c r="G96" s="286">
        <v>2021.12</v>
      </c>
      <c r="H96" s="183" t="s">
        <v>246</v>
      </c>
      <c r="I96" s="183" t="s">
        <v>247</v>
      </c>
      <c r="J96" s="183" t="s">
        <v>248</v>
      </c>
      <c r="K96" s="261"/>
      <c r="N96" s="11">
        <v>52.373</v>
      </c>
      <c r="AB96" s="270"/>
      <c r="AC96" s="12"/>
      <c r="AE96" s="12"/>
    </row>
    <row r="97" s="11" customFormat="1" ht="120" spans="1:31">
      <c r="A97" s="183"/>
      <c r="B97" s="231">
        <f t="shared" si="1"/>
        <v>96</v>
      </c>
      <c r="C97" s="183" t="s">
        <v>249</v>
      </c>
      <c r="D97" s="183" t="s">
        <v>250</v>
      </c>
      <c r="E97" s="228" t="s">
        <v>10</v>
      </c>
      <c r="F97" s="239">
        <v>68100</v>
      </c>
      <c r="G97" s="183">
        <v>2021.5</v>
      </c>
      <c r="H97" s="183">
        <v>2023.5</v>
      </c>
      <c r="I97" s="183" t="s">
        <v>247</v>
      </c>
      <c r="J97" s="183" t="s">
        <v>248</v>
      </c>
      <c r="K97" s="261"/>
      <c r="N97" s="11">
        <v>7.31</v>
      </c>
      <c r="AB97" s="270"/>
      <c r="AC97" s="12"/>
      <c r="AE97" s="12"/>
    </row>
    <row r="98" s="11" customFormat="1" ht="96" hidden="1" spans="1:31">
      <c r="A98" s="183"/>
      <c r="B98" s="231">
        <f t="shared" si="1"/>
        <v>97</v>
      </c>
      <c r="C98" s="183" t="s">
        <v>251</v>
      </c>
      <c r="D98" s="183" t="s">
        <v>252</v>
      </c>
      <c r="E98" s="228" t="s">
        <v>85</v>
      </c>
      <c r="F98" s="240">
        <v>50000</v>
      </c>
      <c r="G98" s="247">
        <v>2021.6</v>
      </c>
      <c r="H98" s="287" t="s">
        <v>1284</v>
      </c>
      <c r="I98" s="183" t="s">
        <v>247</v>
      </c>
      <c r="J98" s="183" t="s">
        <v>248</v>
      </c>
      <c r="K98" s="261"/>
      <c r="AB98" s="270"/>
      <c r="AC98" s="12"/>
      <c r="AE98" s="12"/>
    </row>
    <row r="99" s="11" customFormat="1" ht="144" spans="1:31">
      <c r="A99" s="183"/>
      <c r="B99" s="231">
        <f t="shared" si="1"/>
        <v>98</v>
      </c>
      <c r="C99" s="183" t="s">
        <v>254</v>
      </c>
      <c r="D99" s="183" t="s">
        <v>255</v>
      </c>
      <c r="E99" s="228" t="s">
        <v>10</v>
      </c>
      <c r="F99" s="239">
        <v>31700</v>
      </c>
      <c r="G99" s="183">
        <v>2019.6</v>
      </c>
      <c r="H99" s="183">
        <v>2022.12</v>
      </c>
      <c r="I99" s="183" t="s">
        <v>247</v>
      </c>
      <c r="J99" s="183" t="s">
        <v>248</v>
      </c>
      <c r="K99" s="261"/>
      <c r="N99" s="11">
        <v>2.2</v>
      </c>
      <c r="AB99" s="270"/>
      <c r="AC99" s="12"/>
      <c r="AE99" s="12"/>
    </row>
    <row r="100" s="11" customFormat="1" ht="132" spans="1:31">
      <c r="A100" s="183"/>
      <c r="B100" s="231">
        <f t="shared" si="1"/>
        <v>99</v>
      </c>
      <c r="C100" s="183" t="s">
        <v>256</v>
      </c>
      <c r="D100" s="183" t="s">
        <v>257</v>
      </c>
      <c r="E100" s="228" t="s">
        <v>10</v>
      </c>
      <c r="F100" s="239">
        <v>30000</v>
      </c>
      <c r="G100" s="233">
        <v>2024.6</v>
      </c>
      <c r="H100" s="233">
        <v>2025.12</v>
      </c>
      <c r="I100" s="183" t="s">
        <v>247</v>
      </c>
      <c r="J100" s="183" t="s">
        <v>248</v>
      </c>
      <c r="K100" s="261"/>
      <c r="N100" s="11">
        <v>6</v>
      </c>
      <c r="AB100" s="270"/>
      <c r="AC100" s="12"/>
      <c r="AE100" s="12"/>
    </row>
    <row r="101" s="11" customFormat="1" ht="96" spans="1:31">
      <c r="A101" s="183"/>
      <c r="B101" s="231">
        <f t="shared" si="1"/>
        <v>100</v>
      </c>
      <c r="C101" s="183" t="s">
        <v>258</v>
      </c>
      <c r="D101" s="183" t="s">
        <v>259</v>
      </c>
      <c r="E101" s="228" t="s">
        <v>10</v>
      </c>
      <c r="F101" s="239">
        <v>20000</v>
      </c>
      <c r="G101" s="183">
        <v>2021.12</v>
      </c>
      <c r="H101" s="183">
        <v>2024.12</v>
      </c>
      <c r="I101" s="183" t="s">
        <v>247</v>
      </c>
      <c r="J101" s="183" t="s">
        <v>248</v>
      </c>
      <c r="K101" s="261"/>
      <c r="N101" s="11">
        <v>0.8</v>
      </c>
      <c r="AB101" s="270"/>
      <c r="AC101" s="12"/>
      <c r="AE101" s="12"/>
    </row>
    <row r="102" s="220" customFormat="1" ht="96" hidden="1" spans="1:99">
      <c r="A102" s="183"/>
      <c r="B102" s="231">
        <f t="shared" si="1"/>
        <v>101</v>
      </c>
      <c r="C102" s="253" t="s">
        <v>1285</v>
      </c>
      <c r="D102" s="254" t="s">
        <v>1286</v>
      </c>
      <c r="E102" s="254" t="s">
        <v>85</v>
      </c>
      <c r="F102" s="255">
        <v>5000</v>
      </c>
      <c r="G102" s="256">
        <v>2019</v>
      </c>
      <c r="H102" s="256">
        <v>2021</v>
      </c>
      <c r="I102" s="256" t="s">
        <v>247</v>
      </c>
      <c r="J102" s="256" t="s">
        <v>248</v>
      </c>
      <c r="K102" s="269"/>
      <c r="AB102" s="270"/>
      <c r="AC102" s="12"/>
      <c r="AD102" s="11"/>
      <c r="AE102" s="12"/>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row>
    <row r="103" s="220" customFormat="1" ht="84" hidden="1" spans="1:99">
      <c r="A103" s="183"/>
      <c r="B103" s="231">
        <f t="shared" si="1"/>
        <v>102</v>
      </c>
      <c r="C103" s="282" t="s">
        <v>1287</v>
      </c>
      <c r="D103" s="283" t="s">
        <v>1288</v>
      </c>
      <c r="E103" s="254" t="s">
        <v>85</v>
      </c>
      <c r="F103" s="285">
        <v>2000</v>
      </c>
      <c r="G103" s="285">
        <v>2020</v>
      </c>
      <c r="H103" s="285">
        <v>2021</v>
      </c>
      <c r="I103" s="285" t="s">
        <v>247</v>
      </c>
      <c r="J103" s="282" t="s">
        <v>248</v>
      </c>
      <c r="K103" s="304"/>
      <c r="AB103" s="279" t="s">
        <v>1937</v>
      </c>
      <c r="AC103" s="12"/>
      <c r="AD103" s="11"/>
      <c r="AE103" s="12"/>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row>
    <row r="104" s="11" customFormat="1" ht="72" spans="1:31">
      <c r="A104" s="183"/>
      <c r="B104" s="231">
        <f t="shared" si="1"/>
        <v>103</v>
      </c>
      <c r="C104" s="183" t="s">
        <v>275</v>
      </c>
      <c r="D104" s="228" t="s">
        <v>276</v>
      </c>
      <c r="E104" s="228" t="s">
        <v>10</v>
      </c>
      <c r="F104" s="239">
        <v>40000</v>
      </c>
      <c r="G104" s="233" t="s">
        <v>21</v>
      </c>
      <c r="H104" s="233" t="s">
        <v>21</v>
      </c>
      <c r="I104" s="183" t="s">
        <v>277</v>
      </c>
      <c r="J104" s="233" t="s">
        <v>278</v>
      </c>
      <c r="K104" s="305"/>
      <c r="N104" s="11">
        <v>6</v>
      </c>
      <c r="AB104" s="270"/>
      <c r="AC104" s="12"/>
      <c r="AE104" s="12"/>
    </row>
    <row r="105" s="11" customFormat="1" ht="96" spans="1:31">
      <c r="A105" s="183"/>
      <c r="B105" s="231">
        <f t="shared" si="1"/>
        <v>104</v>
      </c>
      <c r="C105" s="183" t="s">
        <v>279</v>
      </c>
      <c r="D105" s="228" t="s">
        <v>280</v>
      </c>
      <c r="E105" s="228" t="s">
        <v>10</v>
      </c>
      <c r="F105" s="239">
        <v>30000</v>
      </c>
      <c r="G105" s="233" t="s">
        <v>21</v>
      </c>
      <c r="H105" s="233" t="s">
        <v>21</v>
      </c>
      <c r="I105" s="183" t="s">
        <v>277</v>
      </c>
      <c r="J105" s="233" t="s">
        <v>278</v>
      </c>
      <c r="K105" s="305"/>
      <c r="N105" s="11">
        <v>4</v>
      </c>
      <c r="AB105" s="270"/>
      <c r="AC105" s="12"/>
      <c r="AE105" s="12"/>
    </row>
    <row r="106" s="11" customFormat="1" ht="24" spans="1:31">
      <c r="A106" s="183"/>
      <c r="B106" s="231">
        <f t="shared" si="1"/>
        <v>105</v>
      </c>
      <c r="C106" s="233" t="s">
        <v>281</v>
      </c>
      <c r="D106" s="288" t="s">
        <v>282</v>
      </c>
      <c r="E106" s="228" t="s">
        <v>10</v>
      </c>
      <c r="F106" s="239">
        <v>20000</v>
      </c>
      <c r="G106" s="233" t="s">
        <v>21</v>
      </c>
      <c r="H106" s="233" t="s">
        <v>21</v>
      </c>
      <c r="I106" s="183" t="s">
        <v>277</v>
      </c>
      <c r="J106" s="233" t="s">
        <v>278</v>
      </c>
      <c r="K106" s="305"/>
      <c r="AB106" s="270"/>
      <c r="AC106" s="12"/>
      <c r="AE106" s="12"/>
    </row>
    <row r="107" s="11" customFormat="1" ht="72" spans="1:31">
      <c r="A107" s="183"/>
      <c r="B107" s="231">
        <f t="shared" si="1"/>
        <v>106</v>
      </c>
      <c r="C107" s="183" t="s">
        <v>283</v>
      </c>
      <c r="D107" s="228" t="s">
        <v>284</v>
      </c>
      <c r="E107" s="228" t="s">
        <v>10</v>
      </c>
      <c r="F107" s="239">
        <v>7500</v>
      </c>
      <c r="G107" s="233" t="s">
        <v>21</v>
      </c>
      <c r="H107" s="233" t="s">
        <v>21</v>
      </c>
      <c r="I107" s="183" t="s">
        <v>277</v>
      </c>
      <c r="J107" s="233" t="s">
        <v>278</v>
      </c>
      <c r="K107" s="305"/>
      <c r="N107" s="11">
        <v>1.5</v>
      </c>
      <c r="AB107" s="270"/>
      <c r="AC107" s="12"/>
      <c r="AE107" s="12"/>
    </row>
    <row r="108" s="11" customFormat="1" ht="72" spans="1:31">
      <c r="A108" s="183"/>
      <c r="B108" s="231">
        <f t="shared" si="1"/>
        <v>107</v>
      </c>
      <c r="C108" s="183" t="s">
        <v>285</v>
      </c>
      <c r="D108" s="228" t="s">
        <v>286</v>
      </c>
      <c r="E108" s="228" t="s">
        <v>10</v>
      </c>
      <c r="F108" s="239">
        <v>4500</v>
      </c>
      <c r="G108" s="233" t="s">
        <v>21</v>
      </c>
      <c r="H108" s="233" t="s">
        <v>21</v>
      </c>
      <c r="I108" s="183" t="s">
        <v>277</v>
      </c>
      <c r="J108" s="233" t="s">
        <v>278</v>
      </c>
      <c r="K108" s="305"/>
      <c r="N108" s="11">
        <v>0.9</v>
      </c>
      <c r="AB108" s="270"/>
      <c r="AC108" s="12"/>
      <c r="AE108" s="12"/>
    </row>
    <row r="109" s="220" customFormat="1" ht="84" spans="1:99">
      <c r="A109" s="183"/>
      <c r="B109" s="231">
        <f t="shared" si="1"/>
        <v>108</v>
      </c>
      <c r="C109" s="282" t="s">
        <v>1292</v>
      </c>
      <c r="D109" s="283" t="s">
        <v>1293</v>
      </c>
      <c r="E109" s="228" t="s">
        <v>10</v>
      </c>
      <c r="F109" s="285">
        <v>6500</v>
      </c>
      <c r="G109" s="285">
        <v>2021</v>
      </c>
      <c r="H109" s="285">
        <v>2021</v>
      </c>
      <c r="I109" s="285" t="s">
        <v>277</v>
      </c>
      <c r="J109" s="282" t="s">
        <v>278</v>
      </c>
      <c r="K109" s="304"/>
      <c r="AB109" s="279" t="s">
        <v>1938</v>
      </c>
      <c r="AC109" s="12"/>
      <c r="AD109" s="11"/>
      <c r="AE109" s="12"/>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row>
    <row r="110" s="11" customFormat="1" ht="72" hidden="1" spans="1:31">
      <c r="A110" s="183"/>
      <c r="B110" s="231">
        <f t="shared" si="1"/>
        <v>109</v>
      </c>
      <c r="C110" s="183" t="s">
        <v>289</v>
      </c>
      <c r="D110" s="228" t="s">
        <v>290</v>
      </c>
      <c r="E110" s="228" t="s">
        <v>11</v>
      </c>
      <c r="F110" s="239">
        <v>4500</v>
      </c>
      <c r="G110" s="233" t="s">
        <v>21</v>
      </c>
      <c r="H110" s="233" t="s">
        <v>21</v>
      </c>
      <c r="I110" s="183" t="s">
        <v>277</v>
      </c>
      <c r="J110" s="233" t="s">
        <v>278</v>
      </c>
      <c r="K110" s="305"/>
      <c r="O110" s="11">
        <v>0.7</v>
      </c>
      <c r="AB110" s="270"/>
      <c r="AC110" s="12"/>
      <c r="AE110" s="12"/>
    </row>
    <row r="111" s="11" customFormat="1" ht="48" hidden="1" spans="1:31">
      <c r="A111" s="183"/>
      <c r="B111" s="231">
        <f t="shared" si="1"/>
        <v>110</v>
      </c>
      <c r="C111" s="183" t="s">
        <v>291</v>
      </c>
      <c r="D111" s="228" t="s">
        <v>292</v>
      </c>
      <c r="E111" s="228" t="s">
        <v>11</v>
      </c>
      <c r="F111" s="239">
        <v>5000</v>
      </c>
      <c r="G111" s="233" t="s">
        <v>21</v>
      </c>
      <c r="H111" s="233" t="s">
        <v>21</v>
      </c>
      <c r="I111" s="183" t="s">
        <v>277</v>
      </c>
      <c r="J111" s="233" t="s">
        <v>278</v>
      </c>
      <c r="K111" s="305"/>
      <c r="AB111" s="270"/>
      <c r="AC111" s="12"/>
      <c r="AE111" s="12"/>
    </row>
    <row r="112" s="220" customFormat="1" ht="96" hidden="1" spans="1:99">
      <c r="A112" s="183"/>
      <c r="B112" s="231">
        <f t="shared" si="1"/>
        <v>111</v>
      </c>
      <c r="C112" s="282" t="s">
        <v>1296</v>
      </c>
      <c r="D112" s="283" t="s">
        <v>1297</v>
      </c>
      <c r="E112" s="284" t="s">
        <v>85</v>
      </c>
      <c r="F112" s="285">
        <v>5000</v>
      </c>
      <c r="G112" s="285">
        <v>2020</v>
      </c>
      <c r="H112" s="285">
        <v>2022</v>
      </c>
      <c r="I112" s="285" t="s">
        <v>277</v>
      </c>
      <c r="J112" s="282" t="s">
        <v>278</v>
      </c>
      <c r="K112" s="304"/>
      <c r="AB112" s="279"/>
      <c r="AC112" s="12"/>
      <c r="AD112" s="11"/>
      <c r="AE112" s="12"/>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row>
    <row r="113" s="11" customFormat="1" ht="72" hidden="1" spans="1:31">
      <c r="A113" s="183"/>
      <c r="B113" s="231">
        <f t="shared" si="1"/>
        <v>112</v>
      </c>
      <c r="C113" s="289" t="s">
        <v>293</v>
      </c>
      <c r="D113" s="259" t="s">
        <v>294</v>
      </c>
      <c r="E113" s="259" t="s">
        <v>11</v>
      </c>
      <c r="F113" s="290">
        <v>2500</v>
      </c>
      <c r="G113" s="291" t="s">
        <v>21</v>
      </c>
      <c r="H113" s="291" t="s">
        <v>21</v>
      </c>
      <c r="I113" s="289" t="s">
        <v>277</v>
      </c>
      <c r="J113" s="291" t="s">
        <v>278</v>
      </c>
      <c r="K113" s="305"/>
      <c r="AB113" s="270"/>
      <c r="AC113" s="12"/>
      <c r="AE113" s="12"/>
    </row>
    <row r="114" s="220" customFormat="1" ht="168" hidden="1" spans="1:99">
      <c r="A114" s="183"/>
      <c r="B114" s="231">
        <f t="shared" si="1"/>
        <v>113</v>
      </c>
      <c r="C114" s="282" t="s">
        <v>266</v>
      </c>
      <c r="D114" s="283" t="s">
        <v>1299</v>
      </c>
      <c r="E114" s="284" t="s">
        <v>85</v>
      </c>
      <c r="F114" s="285">
        <v>2800</v>
      </c>
      <c r="G114" s="285">
        <v>2020</v>
      </c>
      <c r="H114" s="285">
        <v>2021</v>
      </c>
      <c r="I114" s="285" t="s">
        <v>262</v>
      </c>
      <c r="J114" s="282" t="s">
        <v>264</v>
      </c>
      <c r="K114" s="304"/>
      <c r="AB114" s="279"/>
      <c r="AC114" s="12"/>
      <c r="AD114" s="11"/>
      <c r="AE114" s="12"/>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row>
    <row r="115" s="220" customFormat="1" ht="336" hidden="1" spans="1:99">
      <c r="A115" s="292" t="s">
        <v>1176</v>
      </c>
      <c r="B115" s="231">
        <f t="shared" si="1"/>
        <v>114</v>
      </c>
      <c r="C115" s="293" t="s">
        <v>1300</v>
      </c>
      <c r="D115" s="294" t="s">
        <v>1301</v>
      </c>
      <c r="E115" s="240" t="s">
        <v>85</v>
      </c>
      <c r="F115" s="197">
        <v>52130</v>
      </c>
      <c r="G115" s="247" t="s">
        <v>350</v>
      </c>
      <c r="H115" s="287">
        <v>2023.12</v>
      </c>
      <c r="I115" s="84" t="s">
        <v>1302</v>
      </c>
      <c r="J115" s="137" t="s">
        <v>1303</v>
      </c>
      <c r="K115" s="304"/>
      <c r="AB115" s="270"/>
      <c r="AC115" s="12"/>
      <c r="AD115" s="11"/>
      <c r="AE115" s="12"/>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row>
    <row r="116" s="220" customFormat="1" ht="168" spans="1:99">
      <c r="A116" s="292"/>
      <c r="B116" s="231">
        <f t="shared" si="1"/>
        <v>115</v>
      </c>
      <c r="C116" s="293"/>
      <c r="D116" s="294" t="s">
        <v>1304</v>
      </c>
      <c r="E116" s="243" t="s">
        <v>10</v>
      </c>
      <c r="F116" s="243">
        <v>5500</v>
      </c>
      <c r="G116" s="137">
        <v>2021.3</v>
      </c>
      <c r="H116" s="137">
        <v>2022.12</v>
      </c>
      <c r="I116" s="306" t="s">
        <v>1305</v>
      </c>
      <c r="J116" s="137" t="s">
        <v>47</v>
      </c>
      <c r="K116" s="304"/>
      <c r="AB116" s="270"/>
      <c r="AC116" s="12"/>
      <c r="AD116" s="11"/>
      <c r="AE116" s="12"/>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row>
    <row r="117" s="220" customFormat="1" ht="96" hidden="1" spans="1:99">
      <c r="A117" s="292"/>
      <c r="B117" s="231">
        <f t="shared" si="1"/>
        <v>116</v>
      </c>
      <c r="C117" s="295"/>
      <c r="D117" s="137" t="s">
        <v>1306</v>
      </c>
      <c r="E117" s="243" t="s">
        <v>11</v>
      </c>
      <c r="F117" s="296" t="s">
        <v>21</v>
      </c>
      <c r="G117" s="296" t="s">
        <v>21</v>
      </c>
      <c r="H117" s="296" t="s">
        <v>21</v>
      </c>
      <c r="I117" s="296" t="s">
        <v>21</v>
      </c>
      <c r="J117" s="137" t="s">
        <v>59</v>
      </c>
      <c r="K117" s="304"/>
      <c r="AB117" s="270"/>
      <c r="AC117" s="12"/>
      <c r="AD117" s="11"/>
      <c r="AE117" s="12"/>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row>
    <row r="118" s="11" customFormat="1" ht="36" customHeight="1" spans="1:31">
      <c r="A118" s="292"/>
      <c r="B118" s="231">
        <f t="shared" ref="B118:B169" si="2">B117+1</f>
        <v>117</v>
      </c>
      <c r="C118" s="297" t="s">
        <v>1307</v>
      </c>
      <c r="D118" s="297" t="s">
        <v>346</v>
      </c>
      <c r="E118" s="298" t="s">
        <v>10</v>
      </c>
      <c r="F118" s="299">
        <v>64642</v>
      </c>
      <c r="G118" s="295">
        <v>2021.1</v>
      </c>
      <c r="H118" s="295">
        <v>2023.6</v>
      </c>
      <c r="I118" s="297" t="s">
        <v>347</v>
      </c>
      <c r="J118" s="295" t="s">
        <v>110</v>
      </c>
      <c r="P118" s="11">
        <v>8.38</v>
      </c>
      <c r="AB118" s="270"/>
      <c r="AC118" s="12"/>
      <c r="AE118" s="12"/>
    </row>
    <row r="119" s="11" customFormat="1" ht="96" hidden="1" spans="1:31">
      <c r="A119" s="292"/>
      <c r="B119" s="231">
        <f t="shared" si="2"/>
        <v>118</v>
      </c>
      <c r="C119" s="289" t="s">
        <v>1308</v>
      </c>
      <c r="D119" s="228" t="s">
        <v>1309</v>
      </c>
      <c r="E119" s="243" t="s">
        <v>85</v>
      </c>
      <c r="F119" s="296">
        <v>3000</v>
      </c>
      <c r="G119" s="296">
        <v>2020</v>
      </c>
      <c r="H119" s="296">
        <v>2021</v>
      </c>
      <c r="I119" s="289" t="s">
        <v>359</v>
      </c>
      <c r="J119" s="289" t="s">
        <v>360</v>
      </c>
      <c r="K119" s="266"/>
      <c r="L119" s="11">
        <v>51858</v>
      </c>
      <c r="P119" s="11">
        <v>4.3</v>
      </c>
      <c r="AB119" s="271"/>
      <c r="AC119" s="12"/>
      <c r="AE119" s="12"/>
    </row>
    <row r="120" s="222" customFormat="1" ht="156" spans="1:31">
      <c r="A120" s="292"/>
      <c r="B120" s="231">
        <f t="shared" si="2"/>
        <v>119</v>
      </c>
      <c r="C120" s="297"/>
      <c r="D120" s="294" t="s">
        <v>1310</v>
      </c>
      <c r="E120" s="294" t="s">
        <v>10</v>
      </c>
      <c r="F120" s="295">
        <v>29000</v>
      </c>
      <c r="G120" s="295">
        <v>2020</v>
      </c>
      <c r="H120" s="295">
        <v>2023</v>
      </c>
      <c r="I120" s="297"/>
      <c r="J120" s="297"/>
      <c r="K120" s="23"/>
      <c r="L120" s="11"/>
      <c r="M120" s="11"/>
      <c r="N120" s="11"/>
      <c r="O120" s="11"/>
      <c r="P120" s="11"/>
      <c r="Q120" s="11"/>
      <c r="R120" s="11"/>
      <c r="S120" s="11"/>
      <c r="T120" s="11"/>
      <c r="U120" s="11"/>
      <c r="V120" s="11"/>
      <c r="W120" s="11"/>
      <c r="X120" s="11"/>
      <c r="Y120" s="11"/>
      <c r="Z120" s="11"/>
      <c r="AA120" s="11"/>
      <c r="AB120" s="271"/>
      <c r="AC120" s="12"/>
      <c r="AE120" s="311"/>
    </row>
    <row r="121" s="11" customFormat="1" ht="132" hidden="1" spans="1:31">
      <c r="A121" s="292"/>
      <c r="B121" s="231">
        <f t="shared" si="2"/>
        <v>120</v>
      </c>
      <c r="C121" s="297" t="s">
        <v>1311</v>
      </c>
      <c r="D121" s="300" t="s">
        <v>1312</v>
      </c>
      <c r="E121" s="243" t="s">
        <v>85</v>
      </c>
      <c r="F121" s="296">
        <v>3736</v>
      </c>
      <c r="G121" s="296">
        <v>2020</v>
      </c>
      <c r="H121" s="296">
        <v>2021</v>
      </c>
      <c r="I121" s="296" t="s">
        <v>137</v>
      </c>
      <c r="J121" s="296" t="s">
        <v>1313</v>
      </c>
      <c r="K121" s="23"/>
      <c r="AB121" s="279"/>
      <c r="AC121" s="12"/>
      <c r="AE121" s="12"/>
    </row>
    <row r="122" s="11" customFormat="1" ht="168" hidden="1" spans="1:31">
      <c r="A122" s="292"/>
      <c r="B122" s="231">
        <f t="shared" si="2"/>
        <v>121</v>
      </c>
      <c r="C122" s="301" t="s">
        <v>1314</v>
      </c>
      <c r="D122" s="277" t="s">
        <v>1315</v>
      </c>
      <c r="E122" s="243" t="s">
        <v>85</v>
      </c>
      <c r="F122" s="296">
        <v>5914</v>
      </c>
      <c r="G122" s="296">
        <v>2020</v>
      </c>
      <c r="H122" s="296">
        <v>2022</v>
      </c>
      <c r="I122" s="307" t="s">
        <v>149</v>
      </c>
      <c r="J122" s="303" t="s">
        <v>34</v>
      </c>
      <c r="K122" s="23"/>
      <c r="AB122" s="270"/>
      <c r="AC122" s="12"/>
      <c r="AE122" s="12"/>
    </row>
    <row r="123" s="11" customFormat="1" ht="156" spans="1:31">
      <c r="A123" s="292"/>
      <c r="B123" s="231">
        <f t="shared" si="2"/>
        <v>122</v>
      </c>
      <c r="C123" s="302"/>
      <c r="D123" s="300" t="s">
        <v>1316</v>
      </c>
      <c r="E123" s="243" t="s">
        <v>10</v>
      </c>
      <c r="F123" s="296">
        <v>2700</v>
      </c>
      <c r="G123" s="296">
        <v>2021</v>
      </c>
      <c r="H123" s="296">
        <v>2021</v>
      </c>
      <c r="I123" s="308"/>
      <c r="J123" s="295"/>
      <c r="K123" s="23"/>
      <c r="AB123" s="279"/>
      <c r="AC123" s="12"/>
      <c r="AE123" s="12"/>
    </row>
    <row r="124" s="11" customFormat="1" ht="240" hidden="1" spans="1:31">
      <c r="A124" s="292"/>
      <c r="B124" s="231">
        <f t="shared" si="2"/>
        <v>123</v>
      </c>
      <c r="C124" s="137" t="s">
        <v>1317</v>
      </c>
      <c r="D124" s="300" t="s">
        <v>1318</v>
      </c>
      <c r="E124" s="243" t="s">
        <v>85</v>
      </c>
      <c r="F124" s="296">
        <v>3200</v>
      </c>
      <c r="G124" s="296">
        <v>2019</v>
      </c>
      <c r="H124" s="296">
        <v>2022</v>
      </c>
      <c r="I124" s="296" t="s">
        <v>232</v>
      </c>
      <c r="J124" s="137" t="s">
        <v>24</v>
      </c>
      <c r="K124" s="23"/>
      <c r="AB124" s="279"/>
      <c r="AC124" s="12"/>
      <c r="AE124" s="12"/>
    </row>
    <row r="125" s="220" customFormat="1" ht="108" spans="1:99">
      <c r="A125" s="292"/>
      <c r="B125" s="231">
        <f t="shared" si="2"/>
        <v>124</v>
      </c>
      <c r="C125" s="137" t="s">
        <v>1320</v>
      </c>
      <c r="D125" s="300" t="s">
        <v>2013</v>
      </c>
      <c r="E125" s="243" t="s">
        <v>10</v>
      </c>
      <c r="F125" s="296">
        <v>3970</v>
      </c>
      <c r="G125" s="291">
        <v>2021</v>
      </c>
      <c r="H125" s="291">
        <v>2021</v>
      </c>
      <c r="I125" s="296" t="s">
        <v>243</v>
      </c>
      <c r="J125" s="137" t="s">
        <v>54</v>
      </c>
      <c r="K125" s="304"/>
      <c r="AB125" s="279"/>
      <c r="AC125" s="12"/>
      <c r="AD125" s="11"/>
      <c r="AE125" s="12"/>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row>
    <row r="126" s="220" customFormat="1" ht="240" spans="1:99">
      <c r="A126" s="292"/>
      <c r="B126" s="231">
        <f t="shared" si="2"/>
        <v>125</v>
      </c>
      <c r="C126" s="137" t="s">
        <v>1322</v>
      </c>
      <c r="D126" s="300" t="s">
        <v>1323</v>
      </c>
      <c r="E126" s="243" t="s">
        <v>10</v>
      </c>
      <c r="F126" s="296">
        <v>16515</v>
      </c>
      <c r="G126" s="291">
        <v>2021</v>
      </c>
      <c r="H126" s="291">
        <v>2022</v>
      </c>
      <c r="I126" s="296" t="s">
        <v>37</v>
      </c>
      <c r="J126" s="137" t="s">
        <v>38</v>
      </c>
      <c r="K126" s="304"/>
      <c r="AB126" s="279"/>
      <c r="AC126" s="12"/>
      <c r="AD126" s="11"/>
      <c r="AE126" s="12"/>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row>
    <row r="127" s="11" customFormat="1" ht="204" spans="1:31">
      <c r="A127" s="292"/>
      <c r="B127" s="231">
        <f t="shared" si="2"/>
        <v>126</v>
      </c>
      <c r="C127" s="137" t="s">
        <v>362</v>
      </c>
      <c r="D127" s="137" t="s">
        <v>1324</v>
      </c>
      <c r="E127" s="243" t="s">
        <v>10</v>
      </c>
      <c r="F127" s="243">
        <v>252900</v>
      </c>
      <c r="G127" s="137">
        <v>2021</v>
      </c>
      <c r="H127" s="137">
        <v>2025</v>
      </c>
      <c r="I127" s="137" t="s">
        <v>247</v>
      </c>
      <c r="J127" s="137" t="s">
        <v>248</v>
      </c>
      <c r="K127" s="23"/>
      <c r="P127" s="11">
        <v>48.38</v>
      </c>
      <c r="AB127" s="270"/>
      <c r="AC127" s="12"/>
      <c r="AE127" s="12"/>
    </row>
    <row r="128" s="11" customFormat="1" ht="120" hidden="1" spans="1:31">
      <c r="A128" s="292"/>
      <c r="B128" s="231">
        <f t="shared" si="2"/>
        <v>127</v>
      </c>
      <c r="C128" s="303" t="s">
        <v>1325</v>
      </c>
      <c r="D128" s="137" t="s">
        <v>1326</v>
      </c>
      <c r="E128" s="243" t="s">
        <v>85</v>
      </c>
      <c r="F128" s="296">
        <v>13812</v>
      </c>
      <c r="G128" s="296" t="s">
        <v>21</v>
      </c>
      <c r="H128" s="296" t="s">
        <v>21</v>
      </c>
      <c r="I128" s="309" t="s">
        <v>262</v>
      </c>
      <c r="J128" s="303" t="s">
        <v>264</v>
      </c>
      <c r="K128" s="23"/>
      <c r="AB128" s="270"/>
      <c r="AC128" s="12"/>
      <c r="AE128" s="12"/>
    </row>
    <row r="129" s="11" customFormat="1" ht="132" spans="1:31">
      <c r="A129" s="292"/>
      <c r="B129" s="231">
        <f t="shared" si="2"/>
        <v>128</v>
      </c>
      <c r="C129" s="295"/>
      <c r="D129" s="137" t="s">
        <v>1329</v>
      </c>
      <c r="E129" s="243" t="s">
        <v>10</v>
      </c>
      <c r="F129" s="312">
        <v>154000</v>
      </c>
      <c r="G129" s="184">
        <v>2023.3</v>
      </c>
      <c r="H129" s="287">
        <v>2025.12</v>
      </c>
      <c r="I129" s="326"/>
      <c r="J129" s="295"/>
      <c r="K129" s="23"/>
      <c r="AB129" s="270"/>
      <c r="AC129" s="12"/>
      <c r="AE129" s="12"/>
    </row>
    <row r="130" s="11" customFormat="1" ht="192" spans="1:31">
      <c r="A130" s="292"/>
      <c r="B130" s="231">
        <f t="shared" si="2"/>
        <v>129</v>
      </c>
      <c r="C130" s="137" t="s">
        <v>1330</v>
      </c>
      <c r="D130" s="313" t="s">
        <v>1331</v>
      </c>
      <c r="E130" s="243" t="s">
        <v>10</v>
      </c>
      <c r="F130" s="312">
        <v>9460</v>
      </c>
      <c r="G130" s="153">
        <v>2020.12</v>
      </c>
      <c r="H130" s="287">
        <v>2022.12</v>
      </c>
      <c r="I130" s="327" t="s">
        <v>1939</v>
      </c>
      <c r="J130" s="84" t="s">
        <v>273</v>
      </c>
      <c r="K130" s="23"/>
      <c r="P130" s="11">
        <v>9.55</v>
      </c>
      <c r="AB130" s="270"/>
      <c r="AC130" s="12"/>
      <c r="AE130" s="12"/>
    </row>
    <row r="131" s="11" customFormat="1" ht="252" spans="1:31">
      <c r="A131" s="297"/>
      <c r="B131" s="231">
        <f t="shared" si="2"/>
        <v>130</v>
      </c>
      <c r="C131" s="137" t="s">
        <v>367</v>
      </c>
      <c r="D131" s="137" t="s">
        <v>1940</v>
      </c>
      <c r="E131" s="243" t="s">
        <v>10</v>
      </c>
      <c r="F131" s="243">
        <v>21200</v>
      </c>
      <c r="G131" s="296" t="s">
        <v>21</v>
      </c>
      <c r="H131" s="233" t="s">
        <v>21</v>
      </c>
      <c r="I131" s="183" t="s">
        <v>277</v>
      </c>
      <c r="J131" s="183" t="s">
        <v>278</v>
      </c>
      <c r="K131" s="23"/>
      <c r="P131" s="11">
        <v>3.1</v>
      </c>
      <c r="AB131" s="270"/>
      <c r="AC131" s="12"/>
      <c r="AE131" s="12"/>
    </row>
    <row r="132" s="11" customFormat="1" ht="96" spans="1:31">
      <c r="A132" s="183" t="s">
        <v>393</v>
      </c>
      <c r="B132" s="231">
        <f t="shared" si="2"/>
        <v>131</v>
      </c>
      <c r="C132" s="183" t="s">
        <v>394</v>
      </c>
      <c r="D132" s="228" t="s">
        <v>395</v>
      </c>
      <c r="E132" s="243" t="s">
        <v>10</v>
      </c>
      <c r="F132" s="183">
        <v>334100</v>
      </c>
      <c r="G132" s="233">
        <v>2020.5</v>
      </c>
      <c r="H132" s="233">
        <v>2022.6</v>
      </c>
      <c r="I132" s="183" t="s">
        <v>137</v>
      </c>
      <c r="J132" s="183" t="s">
        <v>121</v>
      </c>
      <c r="K132" s="261"/>
      <c r="P132" s="11">
        <v>4.08</v>
      </c>
      <c r="V132" s="11">
        <v>1</v>
      </c>
      <c r="AB132" s="270"/>
      <c r="AC132" s="12"/>
      <c r="AE132" s="12"/>
    </row>
    <row r="133" s="11" customFormat="1" ht="156" spans="1:31">
      <c r="A133" s="183"/>
      <c r="B133" s="231">
        <f t="shared" si="2"/>
        <v>132</v>
      </c>
      <c r="C133" s="236" t="s">
        <v>396</v>
      </c>
      <c r="D133" s="228" t="s">
        <v>397</v>
      </c>
      <c r="E133" s="183" t="s">
        <v>10</v>
      </c>
      <c r="F133" s="237">
        <v>30000</v>
      </c>
      <c r="G133" s="84" t="s">
        <v>21</v>
      </c>
      <c r="H133" s="84" t="s">
        <v>21</v>
      </c>
      <c r="I133" s="328" t="s">
        <v>398</v>
      </c>
      <c r="J133" s="183" t="s">
        <v>54</v>
      </c>
      <c r="K133" s="261"/>
      <c r="V133" s="11">
        <v>1</v>
      </c>
      <c r="AB133" s="270"/>
      <c r="AC133" s="12"/>
      <c r="AE133" s="12"/>
    </row>
    <row r="134" s="11" customFormat="1" ht="96" spans="1:31">
      <c r="A134" s="183"/>
      <c r="B134" s="231">
        <f t="shared" si="2"/>
        <v>133</v>
      </c>
      <c r="C134" s="183" t="s">
        <v>399</v>
      </c>
      <c r="D134" s="228" t="s">
        <v>400</v>
      </c>
      <c r="E134" s="183" t="s">
        <v>10</v>
      </c>
      <c r="F134" s="239">
        <v>55476</v>
      </c>
      <c r="G134" s="183" t="s">
        <v>401</v>
      </c>
      <c r="H134" s="233">
        <v>2022.6</v>
      </c>
      <c r="I134" s="183" t="s">
        <v>232</v>
      </c>
      <c r="J134" s="183" t="s">
        <v>24</v>
      </c>
      <c r="K134" s="261"/>
      <c r="P134" s="11">
        <v>1.468</v>
      </c>
      <c r="V134" s="11">
        <v>1</v>
      </c>
      <c r="AB134" s="275"/>
      <c r="AC134" s="310"/>
      <c r="AE134" s="12"/>
    </row>
    <row r="135" s="11" customFormat="1" ht="72" spans="1:31">
      <c r="A135" s="183"/>
      <c r="B135" s="231">
        <f t="shared" si="2"/>
        <v>134</v>
      </c>
      <c r="C135" s="84" t="s">
        <v>403</v>
      </c>
      <c r="D135" s="84" t="s">
        <v>404</v>
      </c>
      <c r="E135" s="183" t="s">
        <v>10</v>
      </c>
      <c r="F135" s="314">
        <v>24940</v>
      </c>
      <c r="G135" s="153">
        <v>2020.12</v>
      </c>
      <c r="H135" s="153">
        <v>2022.12</v>
      </c>
      <c r="I135" s="154" t="s">
        <v>366</v>
      </c>
      <c r="J135" s="84" t="s">
        <v>273</v>
      </c>
      <c r="K135" s="261"/>
      <c r="AB135" s="275"/>
      <c r="AC135" s="310"/>
      <c r="AE135" s="12"/>
    </row>
    <row r="136" s="11" customFormat="1" ht="240" hidden="1" spans="1:31">
      <c r="A136" s="289" t="s">
        <v>405</v>
      </c>
      <c r="B136" s="231">
        <f t="shared" si="2"/>
        <v>135</v>
      </c>
      <c r="C136" s="315" t="s">
        <v>2014</v>
      </c>
      <c r="D136" s="84" t="s">
        <v>2015</v>
      </c>
      <c r="E136" s="183" t="s">
        <v>85</v>
      </c>
      <c r="F136" s="316">
        <v>4700</v>
      </c>
      <c r="G136" s="183">
        <v>2019</v>
      </c>
      <c r="H136" s="317" t="s">
        <v>812</v>
      </c>
      <c r="I136" s="84" t="s">
        <v>133</v>
      </c>
      <c r="J136" s="183" t="s">
        <v>47</v>
      </c>
      <c r="K136" s="261"/>
      <c r="AB136" s="275"/>
      <c r="AC136" s="310"/>
      <c r="AE136" s="12"/>
    </row>
    <row r="137" s="11" customFormat="1" ht="348" spans="1:31">
      <c r="A137" s="292"/>
      <c r="B137" s="231">
        <f t="shared" si="2"/>
        <v>136</v>
      </c>
      <c r="C137" s="318"/>
      <c r="D137" s="84" t="s">
        <v>2016</v>
      </c>
      <c r="E137" s="183" t="s">
        <v>10</v>
      </c>
      <c r="F137" s="319">
        <v>137538</v>
      </c>
      <c r="G137" s="319">
        <v>2021</v>
      </c>
      <c r="H137" s="319">
        <v>2025</v>
      </c>
      <c r="I137" s="183" t="s">
        <v>2017</v>
      </c>
      <c r="J137" s="183" t="s">
        <v>1303</v>
      </c>
      <c r="K137" s="261"/>
      <c r="AB137" s="275"/>
      <c r="AC137" s="310"/>
      <c r="AE137" s="12"/>
    </row>
    <row r="138" s="11" customFormat="1" ht="60" spans="1:31">
      <c r="A138" s="292"/>
      <c r="B138" s="231">
        <f t="shared" si="2"/>
        <v>137</v>
      </c>
      <c r="C138" s="320" t="s">
        <v>2018</v>
      </c>
      <c r="D138" s="183" t="s">
        <v>2019</v>
      </c>
      <c r="E138" s="183" t="s">
        <v>10</v>
      </c>
      <c r="F138" s="239">
        <v>675</v>
      </c>
      <c r="G138" s="183">
        <v>2021.1</v>
      </c>
      <c r="H138" s="183">
        <v>2021.6</v>
      </c>
      <c r="I138" s="183" t="s">
        <v>137</v>
      </c>
      <c r="J138" s="183" t="s">
        <v>121</v>
      </c>
      <c r="K138" s="261"/>
      <c r="V138" s="11">
        <v>1</v>
      </c>
      <c r="AB138" s="270"/>
      <c r="AC138" s="12"/>
      <c r="AE138" s="12"/>
    </row>
    <row r="139" s="11" customFormat="1" ht="168" spans="1:31">
      <c r="A139" s="292"/>
      <c r="B139" s="231">
        <f t="shared" si="2"/>
        <v>138</v>
      </c>
      <c r="C139" s="320" t="s">
        <v>2020</v>
      </c>
      <c r="D139" s="236" t="s">
        <v>2021</v>
      </c>
      <c r="E139" s="183" t="s">
        <v>10</v>
      </c>
      <c r="F139" s="278">
        <v>202400</v>
      </c>
      <c r="G139" s="317" t="s">
        <v>2022</v>
      </c>
      <c r="H139" s="317">
        <v>2024.12</v>
      </c>
      <c r="I139" s="329" t="s">
        <v>2023</v>
      </c>
      <c r="J139" s="183" t="s">
        <v>278</v>
      </c>
      <c r="K139" s="261"/>
      <c r="V139" s="11">
        <v>1</v>
      </c>
      <c r="AB139" s="270"/>
      <c r="AC139" s="12"/>
      <c r="AE139" s="12"/>
    </row>
    <row r="140" s="11" customFormat="1" ht="120" spans="1:31">
      <c r="A140" s="292"/>
      <c r="B140" s="231">
        <f t="shared" si="2"/>
        <v>139</v>
      </c>
      <c r="C140" s="320" t="s">
        <v>2024</v>
      </c>
      <c r="D140" s="228" t="s">
        <v>2025</v>
      </c>
      <c r="E140" s="183" t="s">
        <v>10</v>
      </c>
      <c r="F140" s="278">
        <v>23000</v>
      </c>
      <c r="G140" s="183">
        <v>2021.2</v>
      </c>
      <c r="H140" s="317">
        <v>2023.12</v>
      </c>
      <c r="I140" s="84" t="s">
        <v>422</v>
      </c>
      <c r="J140" s="183" t="s">
        <v>38</v>
      </c>
      <c r="K140" s="183" t="s">
        <v>38</v>
      </c>
      <c r="L140" s="183" t="s">
        <v>38</v>
      </c>
      <c r="M140" s="183" t="s">
        <v>38</v>
      </c>
      <c r="N140" s="183" t="s">
        <v>38</v>
      </c>
      <c r="O140" s="183" t="s">
        <v>38</v>
      </c>
      <c r="P140" s="183" t="s">
        <v>38</v>
      </c>
      <c r="Q140" s="183" t="s">
        <v>38</v>
      </c>
      <c r="R140" s="183" t="s">
        <v>38</v>
      </c>
      <c r="S140" s="183" t="s">
        <v>38</v>
      </c>
      <c r="T140" s="183" t="s">
        <v>38</v>
      </c>
      <c r="U140" s="183" t="s">
        <v>38</v>
      </c>
      <c r="V140" s="183" t="s">
        <v>38</v>
      </c>
      <c r="W140" s="183" t="s">
        <v>38</v>
      </c>
      <c r="X140" s="183" t="s">
        <v>38</v>
      </c>
      <c r="Y140" s="183" t="s">
        <v>38</v>
      </c>
      <c r="Z140" s="183" t="s">
        <v>38</v>
      </c>
      <c r="AA140" s="274" t="s">
        <v>38</v>
      </c>
      <c r="AB140" s="275"/>
      <c r="AC140" s="12"/>
      <c r="AE140" s="12"/>
    </row>
    <row r="141" s="11" customFormat="1" ht="84" spans="1:31">
      <c r="A141" s="292"/>
      <c r="B141" s="231">
        <f t="shared" si="2"/>
        <v>140</v>
      </c>
      <c r="C141" s="320" t="s">
        <v>2026</v>
      </c>
      <c r="D141" s="228" t="s">
        <v>2027</v>
      </c>
      <c r="E141" s="183" t="s">
        <v>10</v>
      </c>
      <c r="F141" s="278">
        <v>8000</v>
      </c>
      <c r="G141" s="183">
        <v>2021.11</v>
      </c>
      <c r="H141" s="317">
        <v>2023.12</v>
      </c>
      <c r="I141" s="84" t="s">
        <v>21</v>
      </c>
      <c r="J141" s="183" t="s">
        <v>248</v>
      </c>
      <c r="K141" s="261"/>
      <c r="L141" s="261"/>
      <c r="M141" s="261"/>
      <c r="N141" s="261"/>
      <c r="O141" s="261"/>
      <c r="P141" s="261"/>
      <c r="Q141" s="261"/>
      <c r="R141" s="261"/>
      <c r="S141" s="261"/>
      <c r="T141" s="261"/>
      <c r="U141" s="261"/>
      <c r="V141" s="261"/>
      <c r="W141" s="261"/>
      <c r="X141" s="261"/>
      <c r="Y141" s="261"/>
      <c r="Z141" s="261"/>
      <c r="AA141" s="261"/>
      <c r="AB141" s="275"/>
      <c r="AC141" s="12"/>
      <c r="AE141" s="12"/>
    </row>
    <row r="142" s="220" customFormat="1" ht="156" hidden="1" spans="1:99">
      <c r="A142" s="292"/>
      <c r="B142" s="231">
        <f t="shared" si="2"/>
        <v>141</v>
      </c>
      <c r="C142" s="320" t="s">
        <v>2028</v>
      </c>
      <c r="D142" s="288" t="s">
        <v>2029</v>
      </c>
      <c r="E142" s="183" t="s">
        <v>85</v>
      </c>
      <c r="F142" s="278">
        <v>1000</v>
      </c>
      <c r="G142" s="183">
        <v>2019</v>
      </c>
      <c r="H142" s="317" t="s">
        <v>812</v>
      </c>
      <c r="I142" s="84" t="s">
        <v>232</v>
      </c>
      <c r="J142" s="233" t="s">
        <v>24</v>
      </c>
      <c r="K142" s="330"/>
      <c r="L142" s="330"/>
      <c r="M142" s="330"/>
      <c r="N142" s="330"/>
      <c r="O142" s="330"/>
      <c r="P142" s="330"/>
      <c r="Q142" s="330"/>
      <c r="R142" s="330"/>
      <c r="S142" s="330"/>
      <c r="T142" s="330"/>
      <c r="U142" s="330"/>
      <c r="V142" s="330"/>
      <c r="W142" s="330"/>
      <c r="X142" s="330"/>
      <c r="Y142" s="330"/>
      <c r="Z142" s="330"/>
      <c r="AA142" s="330"/>
      <c r="AB142" s="275"/>
      <c r="AC142" s="12"/>
      <c r="AD142" s="11"/>
      <c r="AE142" s="12"/>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row>
    <row r="143" s="220" customFormat="1" ht="168" hidden="1" spans="1:99">
      <c r="A143" s="297"/>
      <c r="B143" s="231">
        <f t="shared" si="2"/>
        <v>142</v>
      </c>
      <c r="C143" s="320" t="s">
        <v>2030</v>
      </c>
      <c r="D143" s="288" t="s">
        <v>2031</v>
      </c>
      <c r="E143" s="183" t="s">
        <v>85</v>
      </c>
      <c r="F143" s="321">
        <v>50</v>
      </c>
      <c r="G143" s="183">
        <v>2019</v>
      </c>
      <c r="H143" s="317" t="s">
        <v>812</v>
      </c>
      <c r="I143" s="84" t="s">
        <v>243</v>
      </c>
      <c r="J143" s="233" t="s">
        <v>54</v>
      </c>
      <c r="K143" s="330"/>
      <c r="L143" s="330"/>
      <c r="M143" s="330"/>
      <c r="N143" s="330"/>
      <c r="O143" s="330"/>
      <c r="P143" s="330"/>
      <c r="Q143" s="330"/>
      <c r="R143" s="330"/>
      <c r="S143" s="330"/>
      <c r="T143" s="330"/>
      <c r="U143" s="330"/>
      <c r="V143" s="330"/>
      <c r="W143" s="330"/>
      <c r="X143" s="330"/>
      <c r="Y143" s="330"/>
      <c r="Z143" s="330"/>
      <c r="AA143" s="330"/>
      <c r="AB143" s="275"/>
      <c r="AC143" s="12"/>
      <c r="AD143" s="11"/>
      <c r="AE143" s="12"/>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row>
    <row r="144" s="11" customFormat="1" ht="288" spans="1:31">
      <c r="A144" s="292" t="s">
        <v>425</v>
      </c>
      <c r="B144" s="231">
        <f t="shared" si="2"/>
        <v>143</v>
      </c>
      <c r="C144" s="315" t="s">
        <v>1334</v>
      </c>
      <c r="D144" s="288" t="s">
        <v>1335</v>
      </c>
      <c r="E144" s="183" t="s">
        <v>10</v>
      </c>
      <c r="F144" s="249">
        <v>5000</v>
      </c>
      <c r="G144" s="183">
        <v>2021.1</v>
      </c>
      <c r="H144" s="317" t="s">
        <v>212</v>
      </c>
      <c r="I144" s="183" t="s">
        <v>428</v>
      </c>
      <c r="J144" s="84" t="s">
        <v>1336</v>
      </c>
      <c r="K144" s="261"/>
      <c r="L144" s="261"/>
      <c r="M144" s="261"/>
      <c r="N144" s="261"/>
      <c r="O144" s="261"/>
      <c r="P144" s="261"/>
      <c r="Q144" s="261"/>
      <c r="R144" s="261"/>
      <c r="S144" s="261"/>
      <c r="T144" s="261"/>
      <c r="U144" s="261"/>
      <c r="V144" s="261"/>
      <c r="W144" s="261"/>
      <c r="X144" s="261"/>
      <c r="Y144" s="261"/>
      <c r="Z144" s="261"/>
      <c r="AA144" s="261"/>
      <c r="AB144" s="275"/>
      <c r="AC144" s="12"/>
      <c r="AE144" s="12"/>
    </row>
    <row r="145" s="11" customFormat="1" ht="156" hidden="1" spans="1:31">
      <c r="A145" s="292"/>
      <c r="B145" s="231">
        <f t="shared" si="2"/>
        <v>144</v>
      </c>
      <c r="C145" s="322"/>
      <c r="D145" s="288" t="s">
        <v>1941</v>
      </c>
      <c r="E145" s="137" t="s">
        <v>11</v>
      </c>
      <c r="F145" s="243" t="s">
        <v>21</v>
      </c>
      <c r="G145" s="183">
        <v>2021</v>
      </c>
      <c r="H145" s="317" t="s">
        <v>1105</v>
      </c>
      <c r="I145" s="137" t="s">
        <v>1338</v>
      </c>
      <c r="J145" s="84" t="s">
        <v>1303</v>
      </c>
      <c r="K145" s="261"/>
      <c r="L145" s="261"/>
      <c r="M145" s="261"/>
      <c r="N145" s="261"/>
      <c r="O145" s="261"/>
      <c r="P145" s="261"/>
      <c r="Q145" s="261"/>
      <c r="R145" s="261"/>
      <c r="S145" s="261"/>
      <c r="T145" s="261"/>
      <c r="U145" s="261"/>
      <c r="V145" s="261"/>
      <c r="W145" s="261"/>
      <c r="X145" s="261"/>
      <c r="Y145" s="261"/>
      <c r="Z145" s="261"/>
      <c r="AA145" s="261"/>
      <c r="AB145" s="275"/>
      <c r="AC145" s="12"/>
      <c r="AE145" s="12"/>
    </row>
    <row r="146" s="11" customFormat="1" ht="96" spans="1:31">
      <c r="A146" s="292"/>
      <c r="B146" s="231">
        <f t="shared" si="2"/>
        <v>145</v>
      </c>
      <c r="C146" s="228" t="s">
        <v>1340</v>
      </c>
      <c r="D146" s="137" t="s">
        <v>1341</v>
      </c>
      <c r="E146" s="183" t="s">
        <v>10</v>
      </c>
      <c r="F146" s="249">
        <v>1000</v>
      </c>
      <c r="G146" s="137">
        <v>2021</v>
      </c>
      <c r="H146" s="137">
        <v>2021</v>
      </c>
      <c r="I146" s="137" t="s">
        <v>232</v>
      </c>
      <c r="J146" s="265" t="s">
        <v>24</v>
      </c>
      <c r="K146" s="84" t="s">
        <v>110</v>
      </c>
      <c r="L146" s="84" t="s">
        <v>110</v>
      </c>
      <c r="M146" s="84" t="s">
        <v>110</v>
      </c>
      <c r="N146" s="84" t="s">
        <v>110</v>
      </c>
      <c r="O146" s="84" t="s">
        <v>110</v>
      </c>
      <c r="P146" s="84" t="s">
        <v>110</v>
      </c>
      <c r="Q146" s="84" t="s">
        <v>110</v>
      </c>
      <c r="R146" s="84" t="s">
        <v>110</v>
      </c>
      <c r="S146" s="84" t="s">
        <v>110</v>
      </c>
      <c r="T146" s="84" t="s">
        <v>110</v>
      </c>
      <c r="U146" s="84" t="s">
        <v>110</v>
      </c>
      <c r="V146" s="84" t="s">
        <v>110</v>
      </c>
      <c r="W146" s="84" t="s">
        <v>110</v>
      </c>
      <c r="X146" s="84" t="s">
        <v>110</v>
      </c>
      <c r="Y146" s="84" t="s">
        <v>110</v>
      </c>
      <c r="Z146" s="84" t="s">
        <v>110</v>
      </c>
      <c r="AA146" s="173" t="s">
        <v>110</v>
      </c>
      <c r="AB146" s="333"/>
      <c r="AC146" s="12"/>
      <c r="AE146" s="12"/>
    </row>
    <row r="147" s="39" customFormat="1" ht="276" spans="1:31">
      <c r="A147" s="292"/>
      <c r="B147" s="231">
        <f t="shared" si="2"/>
        <v>146</v>
      </c>
      <c r="C147" s="137" t="s">
        <v>1342</v>
      </c>
      <c r="D147" s="137" t="s">
        <v>2032</v>
      </c>
      <c r="E147" s="183" t="s">
        <v>10</v>
      </c>
      <c r="F147" s="249">
        <v>1800</v>
      </c>
      <c r="G147" s="137">
        <v>2021</v>
      </c>
      <c r="H147" s="137">
        <v>2021</v>
      </c>
      <c r="I147" s="137" t="s">
        <v>243</v>
      </c>
      <c r="J147" s="265" t="s">
        <v>54</v>
      </c>
      <c r="K147" s="331"/>
      <c r="AB147" s="276"/>
      <c r="AC147" s="198"/>
      <c r="AE147" s="198"/>
    </row>
    <row r="148" s="223" customFormat="1" ht="192" spans="1:99">
      <c r="A148" s="292"/>
      <c r="B148" s="231">
        <f t="shared" si="2"/>
        <v>147</v>
      </c>
      <c r="C148" s="137" t="s">
        <v>1344</v>
      </c>
      <c r="D148" s="137" t="s">
        <v>1345</v>
      </c>
      <c r="E148" s="183" t="s">
        <v>10</v>
      </c>
      <c r="F148" s="249">
        <v>166</v>
      </c>
      <c r="G148" s="137">
        <v>2021</v>
      </c>
      <c r="H148" s="137">
        <v>2021</v>
      </c>
      <c r="I148" s="137" t="s">
        <v>247</v>
      </c>
      <c r="J148" s="265" t="s">
        <v>248</v>
      </c>
      <c r="K148" s="332"/>
      <c r="AB148" s="276"/>
      <c r="AC148" s="198"/>
      <c r="AD148" s="39"/>
      <c r="AE148" s="198"/>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row>
    <row r="149" s="223" customFormat="1" ht="72" spans="1:99">
      <c r="A149" s="297"/>
      <c r="B149" s="231">
        <f t="shared" si="2"/>
        <v>148</v>
      </c>
      <c r="C149" s="137" t="s">
        <v>1346</v>
      </c>
      <c r="D149" s="137" t="s">
        <v>1347</v>
      </c>
      <c r="E149" s="183" t="s">
        <v>10</v>
      </c>
      <c r="F149" s="249">
        <v>500</v>
      </c>
      <c r="G149" s="137">
        <v>2021</v>
      </c>
      <c r="H149" s="137">
        <v>2021</v>
      </c>
      <c r="I149" s="137" t="s">
        <v>277</v>
      </c>
      <c r="J149" s="265" t="s">
        <v>278</v>
      </c>
      <c r="K149" s="332"/>
      <c r="AB149" s="276"/>
      <c r="AC149" s="198"/>
      <c r="AD149" s="39"/>
      <c r="AE149" s="198"/>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row>
    <row r="150" s="223" customFormat="1" ht="156" hidden="1" spans="1:99">
      <c r="A150" s="183" t="s">
        <v>435</v>
      </c>
      <c r="B150" s="231">
        <f t="shared" si="2"/>
        <v>149</v>
      </c>
      <c r="C150" s="303" t="s">
        <v>1348</v>
      </c>
      <c r="D150" s="136" t="s">
        <v>1349</v>
      </c>
      <c r="E150" s="248" t="s">
        <v>85</v>
      </c>
      <c r="F150" s="249">
        <v>700</v>
      </c>
      <c r="G150" s="248">
        <v>2021</v>
      </c>
      <c r="H150" s="248">
        <v>2021</v>
      </c>
      <c r="I150" s="137" t="s">
        <v>170</v>
      </c>
      <c r="J150" s="248" t="s">
        <v>47</v>
      </c>
      <c r="K150" s="332"/>
      <c r="AB150" s="276"/>
      <c r="AC150" s="198"/>
      <c r="AD150" s="39"/>
      <c r="AE150" s="198"/>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row>
    <row r="151" s="223" customFormat="1" ht="228" spans="1:99">
      <c r="A151" s="183"/>
      <c r="B151" s="231">
        <f t="shared" si="2"/>
        <v>150</v>
      </c>
      <c r="C151" s="293"/>
      <c r="D151" s="137" t="s">
        <v>1350</v>
      </c>
      <c r="E151" s="183" t="s">
        <v>10</v>
      </c>
      <c r="F151" s="249">
        <v>74042.2</v>
      </c>
      <c r="G151" s="137">
        <v>2021.1</v>
      </c>
      <c r="H151" s="183" t="s">
        <v>21</v>
      </c>
      <c r="I151" s="80" t="s">
        <v>1351</v>
      </c>
      <c r="J151" s="84" t="s">
        <v>1303</v>
      </c>
      <c r="K151" s="332"/>
      <c r="AB151" s="276"/>
      <c r="AC151" s="198"/>
      <c r="AD151" s="39"/>
      <c r="AE151" s="198"/>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row>
    <row r="152" s="223" customFormat="1" ht="120" hidden="1" spans="1:99">
      <c r="A152" s="183"/>
      <c r="B152" s="231">
        <f t="shared" si="2"/>
        <v>151</v>
      </c>
      <c r="C152" s="295"/>
      <c r="D152" s="137" t="s">
        <v>1352</v>
      </c>
      <c r="E152" s="183" t="s">
        <v>11</v>
      </c>
      <c r="F152" s="251" t="s">
        <v>21</v>
      </c>
      <c r="G152" s="248">
        <v>2021</v>
      </c>
      <c r="H152" s="183" t="s">
        <v>21</v>
      </c>
      <c r="I152" s="137" t="s">
        <v>1353</v>
      </c>
      <c r="J152" s="84" t="s">
        <v>1303</v>
      </c>
      <c r="K152" s="332"/>
      <c r="AB152" s="276"/>
      <c r="AC152" s="198"/>
      <c r="AD152" s="39"/>
      <c r="AE152" s="198"/>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row>
    <row r="153" s="39" customFormat="1" ht="156" spans="1:31">
      <c r="A153" s="183"/>
      <c r="B153" s="231">
        <f t="shared" si="2"/>
        <v>152</v>
      </c>
      <c r="C153" s="295" t="s">
        <v>1354</v>
      </c>
      <c r="D153" s="137" t="s">
        <v>1355</v>
      </c>
      <c r="E153" s="137" t="s">
        <v>10</v>
      </c>
      <c r="F153" s="323">
        <v>657</v>
      </c>
      <c r="G153" s="323">
        <v>2020</v>
      </c>
      <c r="H153" s="237">
        <v>2021</v>
      </c>
      <c r="I153" s="243" t="s">
        <v>137</v>
      </c>
      <c r="J153" s="137" t="s">
        <v>1313</v>
      </c>
      <c r="K153" s="331"/>
      <c r="AB153" s="276"/>
      <c r="AC153" s="198"/>
      <c r="AE153" s="198"/>
    </row>
    <row r="154" s="39" customFormat="1" ht="156" spans="1:31">
      <c r="A154" s="183"/>
      <c r="B154" s="231">
        <f t="shared" si="2"/>
        <v>153</v>
      </c>
      <c r="C154" s="295" t="s">
        <v>1356</v>
      </c>
      <c r="D154" s="137" t="s">
        <v>1942</v>
      </c>
      <c r="E154" s="137" t="s">
        <v>10</v>
      </c>
      <c r="F154" s="323">
        <v>22813</v>
      </c>
      <c r="G154" s="323">
        <v>2020</v>
      </c>
      <c r="H154" s="237">
        <v>2022</v>
      </c>
      <c r="I154" s="248" t="s">
        <v>149</v>
      </c>
      <c r="J154" s="137" t="s">
        <v>34</v>
      </c>
      <c r="K154" s="331"/>
      <c r="AB154" s="276"/>
      <c r="AC154" s="198"/>
      <c r="AE154" s="198"/>
    </row>
    <row r="155" s="39" customFormat="1" ht="132" spans="1:31">
      <c r="A155" s="183"/>
      <c r="B155" s="231">
        <f t="shared" si="2"/>
        <v>154</v>
      </c>
      <c r="C155" s="295" t="s">
        <v>1359</v>
      </c>
      <c r="D155" s="137" t="s">
        <v>1360</v>
      </c>
      <c r="E155" s="137" t="s">
        <v>10</v>
      </c>
      <c r="F155" s="323">
        <v>2850</v>
      </c>
      <c r="G155" s="248">
        <v>2021</v>
      </c>
      <c r="H155" s="248">
        <v>2021</v>
      </c>
      <c r="I155" s="248" t="s">
        <v>247</v>
      </c>
      <c r="J155" s="137" t="s">
        <v>248</v>
      </c>
      <c r="K155" s="331"/>
      <c r="AB155" s="276"/>
      <c r="AC155" s="198"/>
      <c r="AE155" s="198"/>
    </row>
    <row r="156" s="11" customFormat="1" ht="360" spans="1:31">
      <c r="A156" s="183"/>
      <c r="B156" s="231">
        <f t="shared" si="2"/>
        <v>155</v>
      </c>
      <c r="C156" s="295" t="s">
        <v>1361</v>
      </c>
      <c r="D156" s="137" t="s">
        <v>1943</v>
      </c>
      <c r="E156" s="248" t="s">
        <v>10</v>
      </c>
      <c r="F156" s="251">
        <v>1065</v>
      </c>
      <c r="G156" s="248">
        <v>2019</v>
      </c>
      <c r="H156" s="248">
        <v>2021</v>
      </c>
      <c r="I156" s="243" t="s">
        <v>272</v>
      </c>
      <c r="J156" s="137" t="s">
        <v>273</v>
      </c>
      <c r="K156" s="263"/>
      <c r="AB156" s="270"/>
      <c r="AC156" s="270">
        <v>200</v>
      </c>
      <c r="AE156" s="12"/>
    </row>
    <row r="157" s="11" customFormat="1" ht="228" spans="1:31">
      <c r="A157" s="183"/>
      <c r="B157" s="231">
        <f t="shared" si="2"/>
        <v>156</v>
      </c>
      <c r="C157" s="295" t="s">
        <v>1363</v>
      </c>
      <c r="D157" s="324" t="s">
        <v>2033</v>
      </c>
      <c r="E157" s="248" t="s">
        <v>10</v>
      </c>
      <c r="F157" s="251">
        <v>29820</v>
      </c>
      <c r="G157" s="248">
        <v>2021</v>
      </c>
      <c r="H157" s="233" t="s">
        <v>21</v>
      </c>
      <c r="I157" s="183" t="s">
        <v>277</v>
      </c>
      <c r="J157" s="233" t="s">
        <v>278</v>
      </c>
      <c r="K157" s="263"/>
      <c r="AB157" s="270"/>
      <c r="AC157" s="12"/>
      <c r="AE157" s="12"/>
    </row>
    <row r="158" s="11" customFormat="1" ht="96" spans="1:31">
      <c r="A158" s="183"/>
      <c r="B158" s="231">
        <f t="shared" si="2"/>
        <v>157</v>
      </c>
      <c r="C158" s="228" t="s">
        <v>443</v>
      </c>
      <c r="D158" s="228" t="s">
        <v>444</v>
      </c>
      <c r="E158" s="183" t="s">
        <v>10</v>
      </c>
      <c r="F158" s="239">
        <v>800</v>
      </c>
      <c r="G158" s="317" t="s">
        <v>192</v>
      </c>
      <c r="H158" s="183">
        <v>2021</v>
      </c>
      <c r="I158" s="183" t="s">
        <v>37</v>
      </c>
      <c r="J158" s="183" t="s">
        <v>38</v>
      </c>
      <c r="K158" s="261"/>
      <c r="T158" s="11">
        <v>1</v>
      </c>
      <c r="AB158" s="275"/>
      <c r="AC158" s="12"/>
      <c r="AE158" s="12"/>
    </row>
    <row r="159" ht="96" spans="1:31">
      <c r="A159" s="183"/>
      <c r="B159" s="231">
        <f t="shared" si="2"/>
        <v>158</v>
      </c>
      <c r="C159" s="295" t="s">
        <v>1366</v>
      </c>
      <c r="D159" s="228" t="s">
        <v>1945</v>
      </c>
      <c r="E159" s="183" t="s">
        <v>10</v>
      </c>
      <c r="F159" s="239">
        <v>6628</v>
      </c>
      <c r="G159" s="137" t="s">
        <v>21</v>
      </c>
      <c r="H159" s="137" t="s">
        <v>21</v>
      </c>
      <c r="I159" s="137" t="s">
        <v>264</v>
      </c>
      <c r="J159" s="137" t="s">
        <v>264</v>
      </c>
      <c r="K159" s="261"/>
      <c r="L159" s="11"/>
      <c r="M159" s="11"/>
      <c r="N159" s="11"/>
      <c r="O159" s="11"/>
      <c r="P159" s="11"/>
      <c r="Q159" s="11"/>
      <c r="R159" s="11"/>
      <c r="S159" s="11"/>
      <c r="T159" s="11"/>
      <c r="U159" s="11"/>
      <c r="V159" s="11"/>
      <c r="W159" s="11"/>
      <c r="X159" s="11"/>
      <c r="Y159" s="11"/>
      <c r="Z159" s="11"/>
      <c r="AA159" s="11"/>
      <c r="AB159" s="275"/>
      <c r="AC159" s="12"/>
      <c r="AE159" s="12"/>
    </row>
    <row r="160" s="222" customFormat="1" ht="132" spans="1:31">
      <c r="A160" s="183"/>
      <c r="B160" s="231">
        <f t="shared" si="2"/>
        <v>159</v>
      </c>
      <c r="C160" s="295" t="s">
        <v>1369</v>
      </c>
      <c r="D160" s="228" t="s">
        <v>1370</v>
      </c>
      <c r="E160" s="183" t="s">
        <v>10</v>
      </c>
      <c r="F160" s="239">
        <v>2301</v>
      </c>
      <c r="G160" s="137">
        <v>2021</v>
      </c>
      <c r="H160" s="137">
        <v>2023</v>
      </c>
      <c r="I160" s="137" t="s">
        <v>219</v>
      </c>
      <c r="J160" s="137" t="s">
        <v>110</v>
      </c>
      <c r="K160" s="263"/>
      <c r="L160" s="11"/>
      <c r="M160" s="11"/>
      <c r="N160" s="11"/>
      <c r="O160" s="11"/>
      <c r="P160" s="11"/>
      <c r="Q160" s="11"/>
      <c r="R160" s="11"/>
      <c r="S160" s="11"/>
      <c r="T160" s="11"/>
      <c r="U160" s="11"/>
      <c r="V160" s="11"/>
      <c r="W160" s="11"/>
      <c r="X160" s="11"/>
      <c r="Y160" s="11"/>
      <c r="Z160" s="11"/>
      <c r="AA160" s="11"/>
      <c r="AB160" s="270"/>
      <c r="AC160" s="12"/>
      <c r="AE160" s="311"/>
    </row>
    <row r="161" s="222" customFormat="1" ht="180" spans="1:31">
      <c r="A161" s="183"/>
      <c r="B161" s="231">
        <f t="shared" si="2"/>
        <v>160</v>
      </c>
      <c r="C161" s="295" t="s">
        <v>1371</v>
      </c>
      <c r="D161" s="228" t="s">
        <v>1372</v>
      </c>
      <c r="E161" s="183" t="s">
        <v>10</v>
      </c>
      <c r="F161" s="239">
        <v>575</v>
      </c>
      <c r="G161" s="137">
        <v>2020</v>
      </c>
      <c r="H161" s="137">
        <v>2021</v>
      </c>
      <c r="I161" s="282" t="s">
        <v>232</v>
      </c>
      <c r="J161" s="282" t="s">
        <v>24</v>
      </c>
      <c r="K161" s="263"/>
      <c r="L161" s="11"/>
      <c r="M161" s="11"/>
      <c r="N161" s="11"/>
      <c r="O161" s="11"/>
      <c r="P161" s="11"/>
      <c r="Q161" s="11"/>
      <c r="R161" s="11"/>
      <c r="S161" s="11"/>
      <c r="T161" s="11"/>
      <c r="U161" s="11"/>
      <c r="V161" s="11"/>
      <c r="W161" s="11"/>
      <c r="X161" s="11"/>
      <c r="Y161" s="11"/>
      <c r="Z161" s="11"/>
      <c r="AA161" s="11"/>
      <c r="AB161" s="270"/>
      <c r="AC161" s="12"/>
      <c r="AE161" s="311"/>
    </row>
    <row r="162" s="222" customFormat="1" ht="264" spans="1:31">
      <c r="A162" s="289" t="s">
        <v>456</v>
      </c>
      <c r="B162" s="231">
        <f t="shared" si="2"/>
        <v>161</v>
      </c>
      <c r="C162" s="137" t="s">
        <v>1373</v>
      </c>
      <c r="D162" s="183" t="s">
        <v>2034</v>
      </c>
      <c r="E162" s="250" t="s">
        <v>10</v>
      </c>
      <c r="F162" s="183">
        <v>92500</v>
      </c>
      <c r="G162" s="183">
        <v>2021</v>
      </c>
      <c r="H162" s="183">
        <v>2022</v>
      </c>
      <c r="I162" s="183" t="s">
        <v>1826</v>
      </c>
      <c r="J162" s="183" t="s">
        <v>47</v>
      </c>
      <c r="K162" s="263"/>
      <c r="L162" s="11"/>
      <c r="M162" s="11"/>
      <c r="N162" s="11"/>
      <c r="O162" s="11"/>
      <c r="P162" s="11"/>
      <c r="Q162" s="11"/>
      <c r="R162" s="11"/>
      <c r="S162" s="11"/>
      <c r="T162" s="11"/>
      <c r="U162" s="11"/>
      <c r="V162" s="11"/>
      <c r="W162" s="11"/>
      <c r="X162" s="11"/>
      <c r="Y162" s="11"/>
      <c r="Z162" s="11"/>
      <c r="AA162" s="11"/>
      <c r="AB162" s="270"/>
      <c r="AC162" s="12"/>
      <c r="AE162" s="311"/>
    </row>
    <row r="163" s="222" customFormat="1" ht="204" hidden="1" spans="1:31">
      <c r="A163" s="292"/>
      <c r="B163" s="231">
        <f t="shared" si="2"/>
        <v>162</v>
      </c>
      <c r="C163" s="137"/>
      <c r="D163" s="228" t="s">
        <v>1946</v>
      </c>
      <c r="E163" s="250" t="s">
        <v>11</v>
      </c>
      <c r="F163" s="251" t="s">
        <v>21</v>
      </c>
      <c r="G163" s="183">
        <v>2021</v>
      </c>
      <c r="H163" s="183">
        <v>2025</v>
      </c>
      <c r="I163" s="183" t="s">
        <v>1375</v>
      </c>
      <c r="J163" s="84" t="s">
        <v>1303</v>
      </c>
      <c r="K163" s="263"/>
      <c r="L163" s="11"/>
      <c r="M163" s="11"/>
      <c r="N163" s="11"/>
      <c r="O163" s="11"/>
      <c r="P163" s="11"/>
      <c r="Q163" s="11"/>
      <c r="R163" s="11"/>
      <c r="S163" s="11"/>
      <c r="T163" s="11"/>
      <c r="U163" s="11"/>
      <c r="V163" s="11"/>
      <c r="W163" s="11"/>
      <c r="X163" s="11"/>
      <c r="Y163" s="11"/>
      <c r="Z163" s="11"/>
      <c r="AA163" s="11"/>
      <c r="AB163" s="270"/>
      <c r="AC163" s="12"/>
      <c r="AE163" s="311"/>
    </row>
    <row r="164" s="222" customFormat="1" ht="120" spans="1:31">
      <c r="A164" s="292"/>
      <c r="B164" s="231">
        <f t="shared" si="2"/>
        <v>163</v>
      </c>
      <c r="C164" s="137" t="s">
        <v>1377</v>
      </c>
      <c r="D164" s="228" t="s">
        <v>2035</v>
      </c>
      <c r="E164" s="250" t="s">
        <v>10</v>
      </c>
      <c r="F164" s="323">
        <v>750</v>
      </c>
      <c r="G164" s="183">
        <v>2021</v>
      </c>
      <c r="H164" s="183">
        <v>2021</v>
      </c>
      <c r="I164" s="183" t="s">
        <v>219</v>
      </c>
      <c r="J164" s="183" t="s">
        <v>110</v>
      </c>
      <c r="K164" s="263"/>
      <c r="L164" s="11"/>
      <c r="M164" s="11"/>
      <c r="N164" s="11"/>
      <c r="O164" s="11"/>
      <c r="P164" s="11"/>
      <c r="Q164" s="11"/>
      <c r="R164" s="11"/>
      <c r="S164" s="11"/>
      <c r="T164" s="11"/>
      <c r="U164" s="11"/>
      <c r="V164" s="11"/>
      <c r="W164" s="11"/>
      <c r="X164" s="11"/>
      <c r="Y164" s="11"/>
      <c r="Z164" s="11"/>
      <c r="AA164" s="11"/>
      <c r="AB164" s="270"/>
      <c r="AC164" s="12"/>
      <c r="AE164" s="311"/>
    </row>
    <row r="165" s="222" customFormat="1" ht="312" spans="1:31">
      <c r="A165" s="292"/>
      <c r="B165" s="231">
        <f t="shared" si="2"/>
        <v>164</v>
      </c>
      <c r="C165" s="137" t="s">
        <v>1379</v>
      </c>
      <c r="D165" s="183" t="s">
        <v>1380</v>
      </c>
      <c r="E165" s="250" t="s">
        <v>10</v>
      </c>
      <c r="F165" s="183">
        <v>6313</v>
      </c>
      <c r="G165" s="183">
        <v>2020</v>
      </c>
      <c r="H165" s="183">
        <v>2022</v>
      </c>
      <c r="I165" s="183" t="s">
        <v>243</v>
      </c>
      <c r="J165" s="183" t="s">
        <v>54</v>
      </c>
      <c r="K165" s="11"/>
      <c r="L165" s="11"/>
      <c r="M165" s="11"/>
      <c r="N165" s="11"/>
      <c r="O165" s="11"/>
      <c r="P165" s="11"/>
      <c r="Q165" s="11"/>
      <c r="R165" s="11"/>
      <c r="S165" s="11"/>
      <c r="T165" s="11"/>
      <c r="U165" s="11"/>
      <c r="V165" s="11"/>
      <c r="W165" s="11"/>
      <c r="X165" s="11"/>
      <c r="Y165" s="11"/>
      <c r="Z165" s="11"/>
      <c r="AA165" s="11"/>
      <c r="AB165" s="270"/>
      <c r="AC165" s="12"/>
      <c r="AD165" s="11"/>
      <c r="AE165" s="12"/>
    </row>
    <row r="166" s="224" customFormat="1" ht="96" spans="1:31">
      <c r="A166" s="292"/>
      <c r="B166" s="231">
        <f t="shared" si="2"/>
        <v>165</v>
      </c>
      <c r="C166" s="183" t="s">
        <v>1381</v>
      </c>
      <c r="D166" s="228" t="s">
        <v>1382</v>
      </c>
      <c r="E166" s="248" t="s">
        <v>10</v>
      </c>
      <c r="F166" s="183">
        <v>500</v>
      </c>
      <c r="G166" s="183">
        <v>2021</v>
      </c>
      <c r="H166" s="183">
        <v>2021</v>
      </c>
      <c r="I166" s="183" t="s">
        <v>149</v>
      </c>
      <c r="J166" s="183" t="s">
        <v>34</v>
      </c>
      <c r="K166" s="261"/>
      <c r="AB166" s="183"/>
      <c r="AC166" s="261"/>
      <c r="AE166" s="261"/>
    </row>
    <row r="167" s="225" customFormat="1" ht="264" spans="1:31">
      <c r="A167" s="292"/>
      <c r="B167" s="231">
        <f t="shared" si="2"/>
        <v>166</v>
      </c>
      <c r="C167" s="137" t="s">
        <v>1383</v>
      </c>
      <c r="D167" s="228" t="s">
        <v>1384</v>
      </c>
      <c r="E167" s="248" t="s">
        <v>10</v>
      </c>
      <c r="F167" s="229">
        <v>6016</v>
      </c>
      <c r="G167" s="183">
        <v>2021</v>
      </c>
      <c r="H167" s="183">
        <v>2021</v>
      </c>
      <c r="I167" s="183" t="s">
        <v>262</v>
      </c>
      <c r="J167" s="183" t="s">
        <v>264</v>
      </c>
      <c r="K167" s="224"/>
      <c r="L167" s="224"/>
      <c r="M167" s="224"/>
      <c r="N167" s="224"/>
      <c r="O167" s="224"/>
      <c r="P167" s="224"/>
      <c r="Q167" s="224"/>
      <c r="R167" s="224"/>
      <c r="S167" s="224"/>
      <c r="T167" s="224"/>
      <c r="U167" s="224"/>
      <c r="V167" s="224"/>
      <c r="W167" s="224"/>
      <c r="X167" s="224"/>
      <c r="Y167" s="224"/>
      <c r="Z167" s="224"/>
      <c r="AA167" s="224"/>
      <c r="AB167" s="275"/>
      <c r="AC167" s="261"/>
      <c r="AD167" s="224"/>
      <c r="AE167" s="261"/>
    </row>
    <row r="168" s="222" customFormat="1" ht="72" spans="1:31">
      <c r="A168" s="292"/>
      <c r="B168" s="231">
        <f t="shared" si="2"/>
        <v>167</v>
      </c>
      <c r="C168" s="289" t="s">
        <v>1385</v>
      </c>
      <c r="D168" s="289" t="s">
        <v>1386</v>
      </c>
      <c r="E168" s="325" t="s">
        <v>10</v>
      </c>
      <c r="F168" s="289">
        <v>1000</v>
      </c>
      <c r="G168" s="289">
        <v>2021</v>
      </c>
      <c r="H168" s="289">
        <v>2021</v>
      </c>
      <c r="I168" s="289" t="s">
        <v>277</v>
      </c>
      <c r="J168" s="289" t="s">
        <v>278</v>
      </c>
      <c r="K168" s="11"/>
      <c r="L168" s="11"/>
      <c r="M168" s="11"/>
      <c r="N168" s="11"/>
      <c r="O168" s="11"/>
      <c r="P168" s="11"/>
      <c r="Q168" s="11"/>
      <c r="R168" s="11"/>
      <c r="S168" s="11"/>
      <c r="T168" s="11"/>
      <c r="U168" s="11"/>
      <c r="V168" s="11"/>
      <c r="W168" s="11"/>
      <c r="X168" s="11"/>
      <c r="Y168" s="11"/>
      <c r="Z168" s="11"/>
      <c r="AA168" s="11"/>
      <c r="AB168" s="270"/>
      <c r="AC168" s="12"/>
      <c r="AD168" s="11"/>
      <c r="AE168" s="12"/>
    </row>
    <row r="169" s="11" customFormat="1" ht="240" spans="1:31">
      <c r="A169" s="297"/>
      <c r="B169" s="231">
        <f t="shared" si="2"/>
        <v>168</v>
      </c>
      <c r="C169" s="289" t="s">
        <v>1387</v>
      </c>
      <c r="D169" s="289" t="s">
        <v>1388</v>
      </c>
      <c r="E169" s="325" t="s">
        <v>10</v>
      </c>
      <c r="F169" s="289">
        <v>3000</v>
      </c>
      <c r="G169" s="289">
        <v>2021</v>
      </c>
      <c r="H169" s="289">
        <v>2021</v>
      </c>
      <c r="I169" s="289" t="s">
        <v>137</v>
      </c>
      <c r="J169" s="289" t="s">
        <v>1313</v>
      </c>
      <c r="AB169" s="272"/>
      <c r="AC169" s="12"/>
      <c r="AE169" s="12"/>
    </row>
  </sheetData>
  <protectedRanges>
    <protectedRange sqref="H81" name="区域2_9_4_2"/>
  </protectedRanges>
  <autoFilter ref="E1:E169">
    <filterColumn colId="0">
      <customFilters>
        <customFilter operator="equal" val="新建"/>
      </customFilters>
    </filterColumn>
    <extLst/>
  </autoFilter>
  <mergeCells count="29">
    <mergeCell ref="A1:J1"/>
    <mergeCell ref="A2:A4"/>
    <mergeCell ref="A5:A41"/>
    <mergeCell ref="A42:A114"/>
    <mergeCell ref="A115:A131"/>
    <mergeCell ref="A132:A135"/>
    <mergeCell ref="A136:A143"/>
    <mergeCell ref="A144:A149"/>
    <mergeCell ref="A150:A161"/>
    <mergeCell ref="A162:A169"/>
    <mergeCell ref="C7:C9"/>
    <mergeCell ref="C10:C13"/>
    <mergeCell ref="C14:C20"/>
    <mergeCell ref="C22:C26"/>
    <mergeCell ref="C27:C33"/>
    <mergeCell ref="C115:C117"/>
    <mergeCell ref="C119:C120"/>
    <mergeCell ref="C122:C123"/>
    <mergeCell ref="C128:C129"/>
    <mergeCell ref="C136:C137"/>
    <mergeCell ref="C144:C145"/>
    <mergeCell ref="C150:C152"/>
    <mergeCell ref="C162:C163"/>
    <mergeCell ref="I119:I120"/>
    <mergeCell ref="I122:I123"/>
    <mergeCell ref="I128:I129"/>
    <mergeCell ref="J119:J120"/>
    <mergeCell ref="J122:J123"/>
    <mergeCell ref="J128:J129"/>
  </mergeCells>
  <dataValidations count="1">
    <dataValidation type="list" allowBlank="1" showInputMessage="1" showErrorMessage="1" sqref="E1:E169">
      <formula1>"新建,续建,谋划"</formula1>
    </dataValidation>
  </dataValidations>
  <pageMargins left="0.699305555555556" right="0.699305555555556" top="0.75" bottom="0.75"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0"/>
  <sheetViews>
    <sheetView zoomScale="85" zoomScaleNormal="85" topLeftCell="A88" workbookViewId="0">
      <selection activeCell="F45" sqref="F45"/>
    </sheetView>
  </sheetViews>
  <sheetFormatPr defaultColWidth="9.81666666666667" defaultRowHeight="13.5"/>
  <cols>
    <col min="1" max="1" width="4.25833333333333" style="40" customWidth="1"/>
    <col min="2" max="2" width="19.625" style="41" customWidth="1"/>
    <col min="3" max="3" width="9" style="40" hidden="1" customWidth="1"/>
    <col min="4" max="4" width="5.125" style="40" hidden="1" customWidth="1"/>
    <col min="5" max="5" width="15.2583333333333" style="40" hidden="1" customWidth="1"/>
    <col min="6" max="6" width="31" style="41" customWidth="1"/>
    <col min="7" max="7" width="36.875" style="40" hidden="1" customWidth="1"/>
    <col min="8" max="8" width="17.125" style="42" customWidth="1"/>
    <col min="9" max="9" width="9.875" style="40" hidden="1" customWidth="1"/>
    <col min="10" max="11" width="5.625" style="40" hidden="1" customWidth="1"/>
    <col min="12" max="12" width="5.875" style="40" hidden="1" customWidth="1"/>
    <col min="13" max="13" width="11.875" style="40" hidden="1" customWidth="1"/>
    <col min="14" max="14" width="26.625" style="40" customWidth="1"/>
    <col min="15" max="15" width="5.5" style="40" customWidth="1"/>
    <col min="16" max="16" width="8.75833333333333" style="43" customWidth="1"/>
    <col min="17" max="18" width="11.625" style="44" hidden="1" customWidth="1"/>
    <col min="19" max="19" width="13" style="44" hidden="1" customWidth="1"/>
    <col min="20" max="20" width="9" style="44" hidden="1" customWidth="1"/>
    <col min="21" max="21" width="11.625" style="44" hidden="1" customWidth="1"/>
    <col min="22" max="23" width="0.125" style="44" hidden="1" customWidth="1"/>
    <col min="24" max="24" width="7.625" style="44" hidden="1" customWidth="1"/>
    <col min="25" max="25" width="14" style="44" hidden="1" customWidth="1"/>
    <col min="26" max="26" width="26.625" style="44" hidden="1" customWidth="1"/>
    <col min="27" max="27" width="9" style="45"/>
    <col min="28" max="28" width="34.2583333333333" style="45" customWidth="1"/>
    <col min="29" max="32" width="9" style="44"/>
    <col min="33" max="16384" width="9.81666666666667" style="44"/>
  </cols>
  <sheetData>
    <row r="1" s="37" customFormat="1" ht="26.25" spans="1:28">
      <c r="A1" s="46" t="s">
        <v>2036</v>
      </c>
      <c r="B1" s="47"/>
      <c r="C1" s="47"/>
      <c r="D1" s="47"/>
      <c r="E1" s="47"/>
      <c r="F1" s="47"/>
      <c r="G1" s="47"/>
      <c r="H1" s="47"/>
      <c r="I1" s="47"/>
      <c r="J1" s="47"/>
      <c r="K1" s="47"/>
      <c r="L1" s="47"/>
      <c r="M1" s="47"/>
      <c r="N1" s="47"/>
      <c r="O1" s="47"/>
      <c r="P1" s="139"/>
      <c r="AA1" s="193"/>
      <c r="AB1" s="193"/>
    </row>
    <row r="2" s="38" customFormat="1" ht="36" spans="1:28">
      <c r="A2" s="48" t="s">
        <v>2037</v>
      </c>
      <c r="B2" s="49" t="s">
        <v>2</v>
      </c>
      <c r="C2" s="50" t="s">
        <v>2038</v>
      </c>
      <c r="D2" s="51" t="s">
        <v>2039</v>
      </c>
      <c r="E2" s="51"/>
      <c r="F2" s="52"/>
      <c r="G2" s="51" t="s">
        <v>2040</v>
      </c>
      <c r="H2" s="53" t="s">
        <v>2041</v>
      </c>
      <c r="I2" s="50" t="s">
        <v>2042</v>
      </c>
      <c r="J2" s="50" t="s">
        <v>2043</v>
      </c>
      <c r="K2" s="51" t="s">
        <v>2044</v>
      </c>
      <c r="L2" s="51"/>
      <c r="M2" s="51" t="s">
        <v>2045</v>
      </c>
      <c r="N2" s="51"/>
      <c r="O2" s="140" t="s">
        <v>4</v>
      </c>
      <c r="P2" s="141" t="s">
        <v>1918</v>
      </c>
      <c r="Q2" s="38" t="s">
        <v>2046</v>
      </c>
      <c r="R2" s="38" t="s">
        <v>2047</v>
      </c>
      <c r="S2" s="23" t="s">
        <v>2048</v>
      </c>
      <c r="T2" s="38" t="s">
        <v>2049</v>
      </c>
      <c r="X2" s="187" t="s">
        <v>1918</v>
      </c>
      <c r="Y2" s="194" t="s">
        <v>2050</v>
      </c>
      <c r="Z2" s="195" t="s">
        <v>2051</v>
      </c>
      <c r="AA2" s="11"/>
      <c r="AB2" s="12"/>
    </row>
    <row r="3" s="38" customFormat="1" customHeight="1" spans="1:30">
      <c r="A3" s="54" t="s">
        <v>2052</v>
      </c>
      <c r="B3" s="55"/>
      <c r="C3" s="55"/>
      <c r="D3" s="55"/>
      <c r="E3" s="55"/>
      <c r="F3" s="55"/>
      <c r="G3" s="55"/>
      <c r="H3" s="55"/>
      <c r="I3" s="55"/>
      <c r="J3" s="55"/>
      <c r="K3" s="55"/>
      <c r="L3" s="55"/>
      <c r="M3" s="55"/>
      <c r="N3" s="55"/>
      <c r="O3" s="55"/>
      <c r="P3" s="142"/>
      <c r="Q3" s="38">
        <v>0</v>
      </c>
      <c r="R3" s="38">
        <v>0</v>
      </c>
      <c r="S3" s="38">
        <v>0</v>
      </c>
      <c r="T3" s="38">
        <v>0</v>
      </c>
      <c r="AA3" s="196" t="s">
        <v>13</v>
      </c>
      <c r="AB3" s="196"/>
      <c r="AC3" s="197" t="s">
        <v>14</v>
      </c>
      <c r="AD3" s="196"/>
    </row>
    <row r="4" s="38" customFormat="1" ht="20.1" customHeight="1" spans="1:30">
      <c r="A4" s="56" t="s">
        <v>2053</v>
      </c>
      <c r="B4" s="57"/>
      <c r="C4" s="57"/>
      <c r="D4" s="57"/>
      <c r="E4" s="57"/>
      <c r="F4" s="57"/>
      <c r="G4" s="57"/>
      <c r="H4" s="57"/>
      <c r="I4" s="57"/>
      <c r="J4" s="57"/>
      <c r="K4" s="57"/>
      <c r="L4" s="57"/>
      <c r="M4" s="57"/>
      <c r="N4" s="57"/>
      <c r="O4" s="57"/>
      <c r="P4" s="143"/>
      <c r="Q4" s="188">
        <f>SUM(H7:H18,H19:H20,H21:H23)</f>
        <v>657865.99</v>
      </c>
      <c r="R4" s="188" t="e">
        <f>SUM(H8:H11,#REF!,H21:H22)</f>
        <v>#REF!</v>
      </c>
      <c r="S4" s="38">
        <f>SUM(S7:S75)</f>
        <v>14</v>
      </c>
      <c r="T4" s="38">
        <v>0</v>
      </c>
      <c r="AA4" s="12" t="s">
        <v>16</v>
      </c>
      <c r="AB4" s="12" t="s">
        <v>17</v>
      </c>
      <c r="AC4" s="11" t="s">
        <v>16</v>
      </c>
      <c r="AD4" s="12" t="s">
        <v>17</v>
      </c>
    </row>
    <row r="5" ht="24" spans="1:26">
      <c r="A5" s="58">
        <v>1</v>
      </c>
      <c r="B5" s="59" t="s">
        <v>2054</v>
      </c>
      <c r="C5" s="60" t="s">
        <v>2055</v>
      </c>
      <c r="D5" s="60" t="s">
        <v>2056</v>
      </c>
      <c r="E5" s="61" t="s">
        <v>2056</v>
      </c>
      <c r="F5" s="62" t="s">
        <v>976</v>
      </c>
      <c r="G5" s="61" t="s">
        <v>2057</v>
      </c>
      <c r="H5" s="63">
        <v>600000</v>
      </c>
      <c r="I5" s="61" t="s">
        <v>21</v>
      </c>
      <c r="J5" s="61" t="s">
        <v>21</v>
      </c>
      <c r="K5" s="60"/>
      <c r="L5" s="60"/>
      <c r="M5" s="60"/>
      <c r="N5" s="61" t="s">
        <v>553</v>
      </c>
      <c r="O5" s="144"/>
      <c r="P5" s="145" t="s">
        <v>462</v>
      </c>
      <c r="Y5" s="44" t="s">
        <v>2058</v>
      </c>
      <c r="Z5" s="44" t="s">
        <v>2059</v>
      </c>
    </row>
    <row r="6" ht="19.5" customHeight="1" spans="1:26">
      <c r="A6" s="64">
        <v>2</v>
      </c>
      <c r="B6" s="65"/>
      <c r="C6" s="66"/>
      <c r="D6" s="66"/>
      <c r="E6" s="67"/>
      <c r="F6" s="68" t="s">
        <v>973</v>
      </c>
      <c r="G6" s="69" t="s">
        <v>2060</v>
      </c>
      <c r="H6" s="70">
        <v>1000000</v>
      </c>
      <c r="I6" s="67"/>
      <c r="J6" s="67"/>
      <c r="K6" s="66"/>
      <c r="L6" s="66"/>
      <c r="M6" s="66"/>
      <c r="N6" s="87" t="s">
        <v>21</v>
      </c>
      <c r="O6" s="146"/>
      <c r="P6" s="145" t="s">
        <v>462</v>
      </c>
      <c r="Y6" s="44" t="s">
        <v>2058</v>
      </c>
      <c r="Z6" s="44" t="s">
        <v>2059</v>
      </c>
    </row>
    <row r="7" ht="31.5" customHeight="1" spans="1:26">
      <c r="A7" s="64">
        <v>3</v>
      </c>
      <c r="B7" s="71" t="s">
        <v>941</v>
      </c>
      <c r="C7" s="72" t="s">
        <v>906</v>
      </c>
      <c r="D7" s="72" t="s">
        <v>2056</v>
      </c>
      <c r="E7" s="73" t="s">
        <v>2061</v>
      </c>
      <c r="F7" s="74"/>
      <c r="G7" s="75" t="s">
        <v>2062</v>
      </c>
      <c r="H7" s="76">
        <v>116605.81</v>
      </c>
      <c r="I7" s="75" t="s">
        <v>21</v>
      </c>
      <c r="J7" s="75" t="s">
        <v>21</v>
      </c>
      <c r="K7" s="72"/>
      <c r="L7" s="72"/>
      <c r="M7" s="72"/>
      <c r="N7" s="75" t="s">
        <v>37</v>
      </c>
      <c r="O7" s="147"/>
      <c r="P7" s="145"/>
      <c r="Q7" s="189"/>
      <c r="R7" s="44">
        <v>1</v>
      </c>
      <c r="S7" s="44">
        <v>1</v>
      </c>
      <c r="U7" s="189" t="e">
        <f>SUM(H8:H9,#REF!,H19,#REF!,#REF!,H25,H36,H38,#REF!,#REF!)</f>
        <v>#REF!</v>
      </c>
      <c r="V7" s="188" t="e">
        <f>SUM(H8:H11,#REF!,H21:H22)</f>
        <v>#REF!</v>
      </c>
      <c r="W7" s="188"/>
      <c r="X7" s="188"/>
      <c r="Y7" s="44" t="s">
        <v>2058</v>
      </c>
      <c r="Z7" s="44" t="s">
        <v>2059</v>
      </c>
    </row>
    <row r="8" ht="20.25" customHeight="1" spans="1:26">
      <c r="A8" s="64">
        <v>4</v>
      </c>
      <c r="B8" s="71" t="s">
        <v>946</v>
      </c>
      <c r="C8" s="72" t="s">
        <v>906</v>
      </c>
      <c r="D8" s="72" t="s">
        <v>2056</v>
      </c>
      <c r="E8" s="75" t="s">
        <v>47</v>
      </c>
      <c r="F8" s="74"/>
      <c r="G8" s="75" t="s">
        <v>2063</v>
      </c>
      <c r="H8" s="76">
        <v>30000</v>
      </c>
      <c r="I8" s="75">
        <v>2023</v>
      </c>
      <c r="J8" s="75">
        <v>2025</v>
      </c>
      <c r="K8" s="72"/>
      <c r="L8" s="72"/>
      <c r="M8" s="72"/>
      <c r="N8" s="75" t="s">
        <v>520</v>
      </c>
      <c r="O8" s="147"/>
      <c r="P8" s="145"/>
      <c r="S8" s="44">
        <v>1</v>
      </c>
      <c r="Y8" s="44" t="s">
        <v>2058</v>
      </c>
      <c r="Z8" s="44" t="s">
        <v>2059</v>
      </c>
    </row>
    <row r="9" ht="31.5" customHeight="1" spans="1:26">
      <c r="A9" s="64">
        <v>5</v>
      </c>
      <c r="B9" s="71" t="s">
        <v>950</v>
      </c>
      <c r="C9" s="72" t="s">
        <v>906</v>
      </c>
      <c r="D9" s="72" t="s">
        <v>2056</v>
      </c>
      <c r="E9" s="75" t="s">
        <v>47</v>
      </c>
      <c r="F9" s="74"/>
      <c r="G9" s="77" t="s">
        <v>2064</v>
      </c>
      <c r="H9" s="78">
        <v>25667</v>
      </c>
      <c r="I9" s="75">
        <v>2021.1</v>
      </c>
      <c r="J9" s="75">
        <v>2022.1</v>
      </c>
      <c r="K9" s="72"/>
      <c r="L9" s="72"/>
      <c r="M9" s="72"/>
      <c r="N9" s="75" t="s">
        <v>2065</v>
      </c>
      <c r="O9" s="147"/>
      <c r="P9" s="145" t="s">
        <v>462</v>
      </c>
      <c r="Q9" s="189"/>
      <c r="Y9" s="44" t="s">
        <v>2058</v>
      </c>
      <c r="Z9" s="44" t="s">
        <v>2059</v>
      </c>
    </row>
    <row r="10" ht="28.5" customHeight="1" spans="1:26">
      <c r="A10" s="64">
        <v>6</v>
      </c>
      <c r="B10" s="71" t="s">
        <v>953</v>
      </c>
      <c r="C10" s="72" t="s">
        <v>906</v>
      </c>
      <c r="D10" s="72" t="s">
        <v>2056</v>
      </c>
      <c r="E10" s="75" t="s">
        <v>47</v>
      </c>
      <c r="F10" s="74"/>
      <c r="G10" s="77" t="s">
        <v>2066</v>
      </c>
      <c r="H10" s="78">
        <v>13196</v>
      </c>
      <c r="I10" s="75">
        <v>2021.1</v>
      </c>
      <c r="J10" s="75">
        <v>2022.1</v>
      </c>
      <c r="K10" s="72"/>
      <c r="L10" s="72"/>
      <c r="M10" s="72"/>
      <c r="N10" s="75" t="s">
        <v>2065</v>
      </c>
      <c r="O10" s="147"/>
      <c r="P10" s="145" t="s">
        <v>462</v>
      </c>
      <c r="Q10" s="189"/>
      <c r="Y10" s="44" t="s">
        <v>2058</v>
      </c>
      <c r="Z10" s="44" t="s">
        <v>2059</v>
      </c>
    </row>
    <row r="11" ht="29.25" customHeight="1" spans="1:26">
      <c r="A11" s="64">
        <v>7</v>
      </c>
      <c r="B11" s="71" t="s">
        <v>958</v>
      </c>
      <c r="C11" s="72" t="s">
        <v>906</v>
      </c>
      <c r="D11" s="72" t="s">
        <v>2056</v>
      </c>
      <c r="E11" s="75" t="s">
        <v>2067</v>
      </c>
      <c r="F11" s="74"/>
      <c r="G11" s="75" t="s">
        <v>2068</v>
      </c>
      <c r="H11" s="76">
        <v>8120.74</v>
      </c>
      <c r="I11" s="148" t="s">
        <v>960</v>
      </c>
      <c r="J11" s="75">
        <v>2021.12</v>
      </c>
      <c r="K11" s="72"/>
      <c r="L11" s="72"/>
      <c r="M11" s="72"/>
      <c r="N11" s="75" t="s">
        <v>961</v>
      </c>
      <c r="O11" s="147" t="s">
        <v>85</v>
      </c>
      <c r="P11" s="145" t="s">
        <v>462</v>
      </c>
      <c r="T11" s="44">
        <v>1</v>
      </c>
      <c r="Y11" s="44" t="s">
        <v>2058</v>
      </c>
      <c r="Z11" s="44" t="s">
        <v>2059</v>
      </c>
    </row>
    <row r="12" ht="24" spans="1:26">
      <c r="A12" s="64">
        <v>8</v>
      </c>
      <c r="B12" s="71" t="s">
        <v>2069</v>
      </c>
      <c r="C12" s="72" t="s">
        <v>906</v>
      </c>
      <c r="D12" s="72" t="s">
        <v>2056</v>
      </c>
      <c r="E12" s="75" t="s">
        <v>2070</v>
      </c>
      <c r="F12" s="74"/>
      <c r="G12" s="75" t="s">
        <v>2071</v>
      </c>
      <c r="H12" s="76">
        <v>80000</v>
      </c>
      <c r="I12" s="75">
        <v>2021.12</v>
      </c>
      <c r="J12" s="75">
        <v>2025.12</v>
      </c>
      <c r="K12" s="72"/>
      <c r="L12" s="72"/>
      <c r="M12" s="72"/>
      <c r="N12" s="75" t="s">
        <v>247</v>
      </c>
      <c r="O12" s="147"/>
      <c r="P12" s="145" t="s">
        <v>462</v>
      </c>
      <c r="R12" s="44">
        <v>1</v>
      </c>
      <c r="Y12" s="44" t="s">
        <v>2058</v>
      </c>
      <c r="Z12" s="44" t="s">
        <v>2059</v>
      </c>
    </row>
    <row r="13" ht="36" spans="1:26">
      <c r="A13" s="64">
        <v>9</v>
      </c>
      <c r="B13" s="79" t="s">
        <v>943</v>
      </c>
      <c r="C13" s="72" t="s">
        <v>906</v>
      </c>
      <c r="D13" s="72" t="s">
        <v>2056</v>
      </c>
      <c r="E13" s="80" t="s">
        <v>34</v>
      </c>
      <c r="F13" s="74"/>
      <c r="G13" s="81" t="s">
        <v>2072</v>
      </c>
      <c r="H13" s="82">
        <v>16062</v>
      </c>
      <c r="I13" s="81">
        <v>2020.12</v>
      </c>
      <c r="J13" s="81">
        <v>2021.12</v>
      </c>
      <c r="K13" s="72"/>
      <c r="L13" s="72"/>
      <c r="M13" s="72"/>
      <c r="N13" s="75" t="s">
        <v>149</v>
      </c>
      <c r="O13" s="147" t="s">
        <v>85</v>
      </c>
      <c r="P13" s="145" t="s">
        <v>462</v>
      </c>
      <c r="R13" s="44">
        <v>1</v>
      </c>
      <c r="T13" s="44">
        <v>1</v>
      </c>
      <c r="Y13" s="44" t="s">
        <v>2058</v>
      </c>
      <c r="Z13" s="44" t="s">
        <v>2059</v>
      </c>
    </row>
    <row r="14" ht="36" spans="1:26">
      <c r="A14" s="64">
        <v>10</v>
      </c>
      <c r="B14" s="71" t="s">
        <v>969</v>
      </c>
      <c r="C14" s="72" t="s">
        <v>906</v>
      </c>
      <c r="D14" s="72" t="s">
        <v>2056</v>
      </c>
      <c r="E14" s="75" t="s">
        <v>264</v>
      </c>
      <c r="F14" s="74"/>
      <c r="G14" s="75" t="s">
        <v>2073</v>
      </c>
      <c r="H14" s="76">
        <v>5714.44</v>
      </c>
      <c r="I14" s="149">
        <v>44197</v>
      </c>
      <c r="J14" s="149">
        <v>44896</v>
      </c>
      <c r="K14" s="72"/>
      <c r="L14" s="72"/>
      <c r="M14" s="72"/>
      <c r="N14" s="150" t="s">
        <v>262</v>
      </c>
      <c r="O14" s="151"/>
      <c r="P14" s="145" t="s">
        <v>462</v>
      </c>
      <c r="R14" s="44">
        <v>1</v>
      </c>
      <c r="Y14" s="44" t="s">
        <v>2058</v>
      </c>
      <c r="Z14" s="44" t="s">
        <v>2059</v>
      </c>
    </row>
    <row r="15" ht="54" spans="1:28">
      <c r="A15" s="64">
        <v>11</v>
      </c>
      <c r="B15" s="83" t="s">
        <v>2074</v>
      </c>
      <c r="C15" s="72" t="s">
        <v>906</v>
      </c>
      <c r="D15" s="72" t="s">
        <v>2056</v>
      </c>
      <c r="E15" s="84" t="s">
        <v>273</v>
      </c>
      <c r="F15" s="74"/>
      <c r="G15" s="84" t="s">
        <v>2075</v>
      </c>
      <c r="H15" s="85">
        <v>10500</v>
      </c>
      <c r="I15" s="152">
        <v>2021.3</v>
      </c>
      <c r="J15" s="153">
        <v>2025.12</v>
      </c>
      <c r="K15" s="72"/>
      <c r="L15" s="72"/>
      <c r="M15" s="72"/>
      <c r="N15" s="154" t="s">
        <v>569</v>
      </c>
      <c r="O15" s="155"/>
      <c r="P15" s="145" t="s">
        <v>462</v>
      </c>
      <c r="R15" s="44">
        <v>1</v>
      </c>
      <c r="Y15" s="44" t="s">
        <v>2058</v>
      </c>
      <c r="Z15" s="44" t="s">
        <v>2076</v>
      </c>
      <c r="AA15" s="45" t="s">
        <v>273</v>
      </c>
      <c r="AB15" s="12" t="s">
        <v>2077</v>
      </c>
    </row>
    <row r="16" ht="27" spans="1:28">
      <c r="A16" s="64">
        <v>12</v>
      </c>
      <c r="B16" s="71" t="s">
        <v>935</v>
      </c>
      <c r="C16" s="72" t="s">
        <v>906</v>
      </c>
      <c r="D16" s="72" t="s">
        <v>2056</v>
      </c>
      <c r="E16" s="75" t="s">
        <v>273</v>
      </c>
      <c r="F16" s="74"/>
      <c r="G16" s="75" t="s">
        <v>936</v>
      </c>
      <c r="H16" s="76">
        <v>12000</v>
      </c>
      <c r="I16" s="75">
        <v>2022.1</v>
      </c>
      <c r="J16" s="75">
        <v>2025.12</v>
      </c>
      <c r="K16" s="72"/>
      <c r="L16" s="72"/>
      <c r="M16" s="72"/>
      <c r="N16" s="156" t="s">
        <v>1165</v>
      </c>
      <c r="O16" s="147"/>
      <c r="P16" s="157" t="s">
        <v>2078</v>
      </c>
      <c r="R16" s="44">
        <v>1</v>
      </c>
      <c r="S16" s="44">
        <v>1</v>
      </c>
      <c r="Y16" s="44" t="s">
        <v>2058</v>
      </c>
      <c r="Z16" s="44" t="s">
        <v>2076</v>
      </c>
      <c r="AA16" s="45" t="s">
        <v>273</v>
      </c>
      <c r="AB16" s="12" t="s">
        <v>2079</v>
      </c>
    </row>
    <row r="17" ht="24" spans="1:28">
      <c r="A17" s="64">
        <v>13</v>
      </c>
      <c r="B17" s="83" t="s">
        <v>955</v>
      </c>
      <c r="C17" s="72" t="s">
        <v>906</v>
      </c>
      <c r="D17" s="72" t="s">
        <v>2056</v>
      </c>
      <c r="E17" s="84" t="s">
        <v>273</v>
      </c>
      <c r="F17" s="74"/>
      <c r="G17" s="84" t="s">
        <v>2080</v>
      </c>
      <c r="H17" s="84">
        <v>11000</v>
      </c>
      <c r="I17" s="152">
        <v>2025.6</v>
      </c>
      <c r="J17" s="153">
        <v>2026.12</v>
      </c>
      <c r="K17" s="72"/>
      <c r="L17" s="72"/>
      <c r="M17" s="72"/>
      <c r="N17" s="156" t="s">
        <v>1165</v>
      </c>
      <c r="O17" s="155"/>
      <c r="P17" s="158"/>
      <c r="R17" s="44">
        <v>1</v>
      </c>
      <c r="S17" s="44">
        <v>1</v>
      </c>
      <c r="Y17" s="44" t="s">
        <v>2058</v>
      </c>
      <c r="Z17" s="44" t="s">
        <v>2076</v>
      </c>
      <c r="AA17" s="45" t="s">
        <v>273</v>
      </c>
      <c r="AB17" s="12" t="s">
        <v>2081</v>
      </c>
    </row>
    <row r="18" spans="1:26">
      <c r="A18" s="64">
        <v>14</v>
      </c>
      <c r="B18" s="71" t="s">
        <v>962</v>
      </c>
      <c r="C18" s="72" t="s">
        <v>906</v>
      </c>
      <c r="D18" s="72" t="s">
        <v>2056</v>
      </c>
      <c r="E18" s="75" t="s">
        <v>278</v>
      </c>
      <c r="F18" s="74"/>
      <c r="G18" s="75" t="s">
        <v>2082</v>
      </c>
      <c r="H18" s="76">
        <v>9000</v>
      </c>
      <c r="I18" s="75">
        <v>2021.9</v>
      </c>
      <c r="J18" s="75">
        <v>2025.12</v>
      </c>
      <c r="K18" s="72"/>
      <c r="L18" s="72"/>
      <c r="M18" s="72"/>
      <c r="N18" s="75" t="s">
        <v>964</v>
      </c>
      <c r="O18" s="147"/>
      <c r="P18" s="145"/>
      <c r="R18" s="44">
        <v>1</v>
      </c>
      <c r="S18" s="44">
        <v>1</v>
      </c>
      <c r="Y18" s="44" t="s">
        <v>2058</v>
      </c>
      <c r="Z18" s="44" t="s">
        <v>2059</v>
      </c>
    </row>
    <row r="19" ht="23.25" customHeight="1" spans="1:26">
      <c r="A19" s="64">
        <v>15</v>
      </c>
      <c r="B19" s="86" t="s">
        <v>2083</v>
      </c>
      <c r="C19" s="66" t="s">
        <v>1100</v>
      </c>
      <c r="D19" s="66" t="s">
        <v>2056</v>
      </c>
      <c r="E19" s="87" t="s">
        <v>264</v>
      </c>
      <c r="F19" s="74"/>
      <c r="G19" s="88" t="s">
        <v>2084</v>
      </c>
      <c r="H19" s="89">
        <v>240000</v>
      </c>
      <c r="I19" s="87" t="s">
        <v>21</v>
      </c>
      <c r="J19" s="87" t="s">
        <v>21</v>
      </c>
      <c r="K19" s="66"/>
      <c r="L19" s="66"/>
      <c r="M19" s="66"/>
      <c r="N19" s="159" t="s">
        <v>1564</v>
      </c>
      <c r="O19" s="160"/>
      <c r="P19" s="145" t="s">
        <v>462</v>
      </c>
      <c r="R19" s="44">
        <v>1</v>
      </c>
      <c r="Y19" s="44" t="s">
        <v>2058</v>
      </c>
      <c r="Z19" s="44" t="s">
        <v>2059</v>
      </c>
    </row>
    <row r="20" ht="24" spans="1:26">
      <c r="A20" s="64">
        <v>16</v>
      </c>
      <c r="B20" s="65" t="s">
        <v>2085</v>
      </c>
      <c r="C20" s="66" t="s">
        <v>1100</v>
      </c>
      <c r="D20" s="66" t="s">
        <v>2056</v>
      </c>
      <c r="E20" s="87" t="s">
        <v>2070</v>
      </c>
      <c r="F20" s="74"/>
      <c r="G20" s="87" t="s">
        <v>2086</v>
      </c>
      <c r="H20" s="70">
        <v>60000</v>
      </c>
      <c r="I20" s="87">
        <v>2021.06</v>
      </c>
      <c r="J20" s="87">
        <v>2025.12</v>
      </c>
      <c r="K20" s="66"/>
      <c r="L20" s="66"/>
      <c r="M20" s="66"/>
      <c r="N20" s="87" t="s">
        <v>247</v>
      </c>
      <c r="O20" s="146"/>
      <c r="P20" s="145" t="s">
        <v>462</v>
      </c>
      <c r="R20" s="44">
        <v>1</v>
      </c>
      <c r="Y20" s="44" t="s">
        <v>2058</v>
      </c>
      <c r="Z20" s="44" t="s">
        <v>2059</v>
      </c>
    </row>
    <row r="21" ht="24" spans="1:26">
      <c r="A21" s="64">
        <v>17</v>
      </c>
      <c r="B21" s="90" t="s">
        <v>2087</v>
      </c>
      <c r="C21" s="66" t="s">
        <v>1100</v>
      </c>
      <c r="D21" s="66" t="s">
        <v>2056</v>
      </c>
      <c r="E21" s="91" t="s">
        <v>59</v>
      </c>
      <c r="F21" s="74"/>
      <c r="G21" s="91" t="s">
        <v>2088</v>
      </c>
      <c r="H21" s="70" t="s">
        <v>21</v>
      </c>
      <c r="I21" s="91">
        <v>2021</v>
      </c>
      <c r="J21" s="91">
        <v>2025</v>
      </c>
      <c r="K21" s="161"/>
      <c r="L21" s="161"/>
      <c r="M21" s="91" t="s">
        <v>300</v>
      </c>
      <c r="N21" s="91" t="s">
        <v>2089</v>
      </c>
      <c r="O21" s="162"/>
      <c r="P21" s="145" t="s">
        <v>462</v>
      </c>
      <c r="Y21" s="44" t="s">
        <v>2058</v>
      </c>
      <c r="Z21" s="44" t="s">
        <v>2059</v>
      </c>
    </row>
    <row r="22" ht="24" spans="1:26">
      <c r="A22" s="64">
        <v>18</v>
      </c>
      <c r="B22" s="90" t="s">
        <v>2090</v>
      </c>
      <c r="C22" s="66" t="s">
        <v>1100</v>
      </c>
      <c r="D22" s="66" t="s">
        <v>2056</v>
      </c>
      <c r="E22" s="91" t="s">
        <v>59</v>
      </c>
      <c r="F22" s="74"/>
      <c r="G22" s="91" t="s">
        <v>2091</v>
      </c>
      <c r="H22" s="70" t="s">
        <v>21</v>
      </c>
      <c r="I22" s="91">
        <v>2021</v>
      </c>
      <c r="J22" s="91">
        <v>2025</v>
      </c>
      <c r="K22" s="161"/>
      <c r="L22" s="161"/>
      <c r="M22" s="91" t="s">
        <v>300</v>
      </c>
      <c r="N22" s="91" t="s">
        <v>2089</v>
      </c>
      <c r="O22" s="162"/>
      <c r="P22" s="145" t="s">
        <v>462</v>
      </c>
      <c r="Y22" s="44" t="s">
        <v>2058</v>
      </c>
      <c r="Z22" s="44" t="s">
        <v>2059</v>
      </c>
    </row>
    <row r="23" ht="22.5" customHeight="1" spans="1:26">
      <c r="A23" s="64">
        <v>19</v>
      </c>
      <c r="B23" s="65" t="s">
        <v>2092</v>
      </c>
      <c r="C23" s="66" t="s">
        <v>1100</v>
      </c>
      <c r="D23" s="66" t="s">
        <v>2056</v>
      </c>
      <c r="E23" s="67" t="s">
        <v>278</v>
      </c>
      <c r="F23" s="74"/>
      <c r="G23" s="87" t="s">
        <v>2093</v>
      </c>
      <c r="H23" s="70">
        <v>20000</v>
      </c>
      <c r="I23" s="67" t="s">
        <v>21</v>
      </c>
      <c r="J23" s="67" t="s">
        <v>21</v>
      </c>
      <c r="K23" s="66"/>
      <c r="L23" s="66"/>
      <c r="M23" s="66"/>
      <c r="N23" s="87" t="s">
        <v>277</v>
      </c>
      <c r="O23" s="146"/>
      <c r="P23" s="163"/>
      <c r="R23" s="44">
        <v>1</v>
      </c>
      <c r="S23" s="44">
        <v>1</v>
      </c>
      <c r="Y23" s="44" t="s">
        <v>2058</v>
      </c>
      <c r="Z23" s="44" t="s">
        <v>2059</v>
      </c>
    </row>
    <row r="24" ht="25.5" customHeight="1" spans="1:16">
      <c r="A24" s="92" t="s">
        <v>2094</v>
      </c>
      <c r="B24" s="93"/>
      <c r="C24" s="93"/>
      <c r="D24" s="93"/>
      <c r="E24" s="93"/>
      <c r="F24" s="93"/>
      <c r="G24" s="93"/>
      <c r="H24" s="93"/>
      <c r="I24" s="93"/>
      <c r="J24" s="93"/>
      <c r="K24" s="93"/>
      <c r="L24" s="93"/>
      <c r="M24" s="93"/>
      <c r="N24" s="93"/>
      <c r="O24" s="93"/>
      <c r="P24" s="164"/>
    </row>
    <row r="25" ht="48" spans="1:26">
      <c r="A25" s="94">
        <v>20</v>
      </c>
      <c r="B25" s="83" t="s">
        <v>995</v>
      </c>
      <c r="C25" s="72" t="s">
        <v>920</v>
      </c>
      <c r="D25" s="72" t="s">
        <v>2056</v>
      </c>
      <c r="E25" s="84" t="s">
        <v>273</v>
      </c>
      <c r="F25" s="74"/>
      <c r="G25" s="84" t="s">
        <v>2095</v>
      </c>
      <c r="H25" s="84">
        <v>56000</v>
      </c>
      <c r="I25" s="84" t="s">
        <v>462</v>
      </c>
      <c r="J25" s="84" t="s">
        <v>463</v>
      </c>
      <c r="K25" s="72"/>
      <c r="L25" s="72"/>
      <c r="M25" s="72"/>
      <c r="N25" s="154" t="s">
        <v>272</v>
      </c>
      <c r="O25" s="155"/>
      <c r="P25" s="145" t="s">
        <v>462</v>
      </c>
      <c r="R25" s="190">
        <v>1</v>
      </c>
      <c r="U25" s="189">
        <f>SUM(H26,H27,H32)</f>
        <v>191800</v>
      </c>
      <c r="Y25" s="44" t="s">
        <v>2058</v>
      </c>
      <c r="Z25" s="44" t="s">
        <v>2076</v>
      </c>
    </row>
    <row r="26" ht="36" spans="1:26">
      <c r="A26" s="94">
        <v>21</v>
      </c>
      <c r="B26" s="71" t="s">
        <v>2096</v>
      </c>
      <c r="C26" s="72" t="s">
        <v>920</v>
      </c>
      <c r="D26" s="72" t="s">
        <v>2056</v>
      </c>
      <c r="E26" s="75" t="s">
        <v>110</v>
      </c>
      <c r="F26" s="74"/>
      <c r="G26" s="75" t="s">
        <v>2097</v>
      </c>
      <c r="H26" s="76">
        <v>160000</v>
      </c>
      <c r="I26" s="75">
        <v>2023.1</v>
      </c>
      <c r="J26" s="75">
        <v>2030.12</v>
      </c>
      <c r="K26" s="72"/>
      <c r="L26" s="72"/>
      <c r="M26" s="72"/>
      <c r="N26" s="75" t="s">
        <v>520</v>
      </c>
      <c r="O26" s="147"/>
      <c r="P26" s="145" t="s">
        <v>462</v>
      </c>
      <c r="R26" s="190"/>
      <c r="Y26" s="44" t="s">
        <v>2058</v>
      </c>
      <c r="Z26" s="44" t="s">
        <v>2059</v>
      </c>
    </row>
    <row r="27" ht="24" spans="1:26">
      <c r="A27" s="94">
        <v>22</v>
      </c>
      <c r="B27" s="71" t="s">
        <v>2098</v>
      </c>
      <c r="C27" s="72" t="s">
        <v>920</v>
      </c>
      <c r="D27" s="72" t="s">
        <v>2056</v>
      </c>
      <c r="E27" s="75" t="s">
        <v>59</v>
      </c>
      <c r="F27" s="74"/>
      <c r="G27" s="75" t="s">
        <v>2099</v>
      </c>
      <c r="H27" s="76">
        <v>16000</v>
      </c>
      <c r="I27" s="75">
        <v>2021.6</v>
      </c>
      <c r="J27" s="75">
        <v>2022.6</v>
      </c>
      <c r="K27" s="72"/>
      <c r="L27" s="72"/>
      <c r="M27" s="72"/>
      <c r="N27" s="75" t="s">
        <v>520</v>
      </c>
      <c r="O27" s="147"/>
      <c r="P27" s="145" t="s">
        <v>462</v>
      </c>
      <c r="R27" s="190"/>
      <c r="Y27" s="44" t="s">
        <v>2058</v>
      </c>
      <c r="Z27" s="44" t="s">
        <v>2059</v>
      </c>
    </row>
    <row r="28" ht="25.5" customHeight="1" spans="1:26">
      <c r="A28" s="94">
        <v>23</v>
      </c>
      <c r="B28" s="71" t="s">
        <v>2100</v>
      </c>
      <c r="C28" s="72" t="s">
        <v>920</v>
      </c>
      <c r="D28" s="72" t="s">
        <v>2056</v>
      </c>
      <c r="E28" s="75" t="s">
        <v>54</v>
      </c>
      <c r="F28" s="74"/>
      <c r="G28" s="75" t="s">
        <v>2101</v>
      </c>
      <c r="H28" s="76">
        <v>25000</v>
      </c>
      <c r="I28" s="102">
        <v>2020.1</v>
      </c>
      <c r="J28" s="102">
        <v>2025.1</v>
      </c>
      <c r="K28" s="72"/>
      <c r="L28" s="72"/>
      <c r="M28" s="72"/>
      <c r="N28" s="75" t="s">
        <v>243</v>
      </c>
      <c r="O28" s="147" t="s">
        <v>85</v>
      </c>
      <c r="P28" s="145" t="s">
        <v>462</v>
      </c>
      <c r="R28" s="190">
        <v>1</v>
      </c>
      <c r="T28" s="44">
        <v>1</v>
      </c>
      <c r="Y28" s="44" t="s">
        <v>2058</v>
      </c>
      <c r="Z28" s="44" t="s">
        <v>2059</v>
      </c>
    </row>
    <row r="29" ht="48" spans="1:26">
      <c r="A29" s="94">
        <v>24</v>
      </c>
      <c r="B29" s="71" t="s">
        <v>1007</v>
      </c>
      <c r="C29" s="72" t="s">
        <v>920</v>
      </c>
      <c r="D29" s="72" t="s">
        <v>2056</v>
      </c>
      <c r="E29" s="75" t="s">
        <v>54</v>
      </c>
      <c r="F29" s="74"/>
      <c r="G29" s="75" t="s">
        <v>2102</v>
      </c>
      <c r="H29" s="76">
        <v>8600</v>
      </c>
      <c r="I29" s="102">
        <v>2020.11</v>
      </c>
      <c r="J29" s="102">
        <v>2023.11</v>
      </c>
      <c r="K29" s="72"/>
      <c r="L29" s="72"/>
      <c r="M29" s="72"/>
      <c r="N29" s="75" t="s">
        <v>243</v>
      </c>
      <c r="O29" s="147" t="s">
        <v>85</v>
      </c>
      <c r="P29" s="145" t="s">
        <v>462</v>
      </c>
      <c r="R29" s="190">
        <v>1</v>
      </c>
      <c r="T29" s="44">
        <v>1</v>
      </c>
      <c r="Y29" s="44" t="s">
        <v>2058</v>
      </c>
      <c r="Z29" s="44" t="s">
        <v>2059</v>
      </c>
    </row>
    <row r="30" ht="36" spans="1:26">
      <c r="A30" s="94">
        <v>25</v>
      </c>
      <c r="B30" s="74" t="s">
        <v>1009</v>
      </c>
      <c r="C30" s="72" t="s">
        <v>920</v>
      </c>
      <c r="D30" s="72" t="s">
        <v>2056</v>
      </c>
      <c r="E30" s="75" t="s">
        <v>2103</v>
      </c>
      <c r="F30" s="74"/>
      <c r="G30" s="73" t="s">
        <v>2104</v>
      </c>
      <c r="H30" s="76">
        <v>45000</v>
      </c>
      <c r="I30" s="75" t="s">
        <v>21</v>
      </c>
      <c r="J30" s="75" t="s">
        <v>21</v>
      </c>
      <c r="K30" s="72"/>
      <c r="L30" s="72"/>
      <c r="M30" s="72"/>
      <c r="N30" s="75" t="s">
        <v>37</v>
      </c>
      <c r="O30" s="147"/>
      <c r="P30" s="145"/>
      <c r="R30" s="190">
        <v>1</v>
      </c>
      <c r="S30" s="44">
        <v>1</v>
      </c>
      <c r="Y30" s="44" t="s">
        <v>2058</v>
      </c>
      <c r="Z30" s="44" t="s">
        <v>2076</v>
      </c>
    </row>
    <row r="31" ht="36" spans="1:26">
      <c r="A31" s="94">
        <v>26</v>
      </c>
      <c r="B31" s="71" t="s">
        <v>1003</v>
      </c>
      <c r="C31" s="72" t="s">
        <v>920</v>
      </c>
      <c r="D31" s="72" t="s">
        <v>2056</v>
      </c>
      <c r="E31" s="75" t="s">
        <v>2105</v>
      </c>
      <c r="F31" s="74"/>
      <c r="G31" s="75" t="s">
        <v>2106</v>
      </c>
      <c r="H31" s="76">
        <v>12000</v>
      </c>
      <c r="I31" s="75">
        <v>2021.01</v>
      </c>
      <c r="J31" s="75">
        <v>2021.12</v>
      </c>
      <c r="K31" s="72"/>
      <c r="L31" s="72"/>
      <c r="M31" s="72"/>
      <c r="N31" s="150" t="s">
        <v>262</v>
      </c>
      <c r="O31" s="151"/>
      <c r="P31" s="145" t="s">
        <v>462</v>
      </c>
      <c r="R31" s="190">
        <v>1</v>
      </c>
      <c r="Y31" s="44" t="s">
        <v>2058</v>
      </c>
      <c r="Z31" s="44" t="s">
        <v>2059</v>
      </c>
    </row>
    <row r="32" spans="1:26">
      <c r="A32" s="94">
        <v>27</v>
      </c>
      <c r="B32" s="95" t="s">
        <v>997</v>
      </c>
      <c r="C32" s="72" t="s">
        <v>920</v>
      </c>
      <c r="D32" s="72" t="s">
        <v>2056</v>
      </c>
      <c r="E32" s="75" t="s">
        <v>2107</v>
      </c>
      <c r="F32" s="74"/>
      <c r="G32" s="75" t="s">
        <v>998</v>
      </c>
      <c r="H32" s="76">
        <v>15800</v>
      </c>
      <c r="I32" s="75" t="s">
        <v>462</v>
      </c>
      <c r="J32" s="72" t="s">
        <v>462</v>
      </c>
      <c r="K32" s="72"/>
      <c r="L32" s="72"/>
      <c r="M32" s="72"/>
      <c r="N32" s="148" t="s">
        <v>464</v>
      </c>
      <c r="O32" s="165"/>
      <c r="P32" s="145" t="s">
        <v>462</v>
      </c>
      <c r="R32" s="190"/>
      <c r="Y32" s="44" t="s">
        <v>2058</v>
      </c>
      <c r="Z32" s="44" t="s">
        <v>2059</v>
      </c>
    </row>
    <row r="33" customHeight="1" spans="1:20">
      <c r="A33" s="92" t="s">
        <v>2108</v>
      </c>
      <c r="B33" s="93"/>
      <c r="C33" s="93"/>
      <c r="D33" s="93"/>
      <c r="E33" s="93"/>
      <c r="F33" s="93"/>
      <c r="G33" s="93"/>
      <c r="H33" s="93"/>
      <c r="I33" s="93"/>
      <c r="J33" s="93"/>
      <c r="K33" s="93"/>
      <c r="L33" s="93"/>
      <c r="M33" s="93"/>
      <c r="N33" s="93"/>
      <c r="O33" s="93"/>
      <c r="P33" s="164"/>
      <c r="Q33" s="44">
        <v>1</v>
      </c>
      <c r="R33" s="190"/>
      <c r="T33" s="44">
        <v>1</v>
      </c>
    </row>
    <row r="34" ht="24" spans="1:28">
      <c r="A34" s="94">
        <v>28</v>
      </c>
      <c r="B34" s="71" t="s">
        <v>620</v>
      </c>
      <c r="C34" s="72" t="s">
        <v>615</v>
      </c>
      <c r="D34" s="72" t="s">
        <v>2056</v>
      </c>
      <c r="E34" s="75" t="s">
        <v>47</v>
      </c>
      <c r="F34" s="74"/>
      <c r="G34" s="75" t="s">
        <v>2109</v>
      </c>
      <c r="H34" s="96">
        <v>23765.3</v>
      </c>
      <c r="I34" s="75">
        <v>2021.1</v>
      </c>
      <c r="J34" s="75">
        <v>2021.12</v>
      </c>
      <c r="K34" s="72"/>
      <c r="L34" s="72"/>
      <c r="M34" s="72"/>
      <c r="N34" s="75" t="s">
        <v>622</v>
      </c>
      <c r="O34" s="147"/>
      <c r="P34" s="145" t="s">
        <v>462</v>
      </c>
      <c r="R34" s="190">
        <v>1</v>
      </c>
      <c r="Y34" s="44" t="s">
        <v>2058</v>
      </c>
      <c r="Z34" s="44" t="s">
        <v>2110</v>
      </c>
      <c r="AA34" s="45" t="s">
        <v>619</v>
      </c>
      <c r="AB34" s="12" t="s">
        <v>2111</v>
      </c>
    </row>
    <row r="35" ht="24" spans="1:28">
      <c r="A35" s="94">
        <v>29</v>
      </c>
      <c r="B35" s="71" t="s">
        <v>616</v>
      </c>
      <c r="C35" s="72" t="s">
        <v>615</v>
      </c>
      <c r="D35" s="72" t="s">
        <v>2056</v>
      </c>
      <c r="E35" s="75" t="s">
        <v>59</v>
      </c>
      <c r="F35" s="74"/>
      <c r="G35" s="75" t="s">
        <v>2112</v>
      </c>
      <c r="H35" s="96">
        <v>26814</v>
      </c>
      <c r="I35" s="75">
        <v>2021.1</v>
      </c>
      <c r="J35" s="75">
        <v>2021.12</v>
      </c>
      <c r="K35" s="72"/>
      <c r="L35" s="72"/>
      <c r="M35" s="72"/>
      <c r="N35" s="75" t="s">
        <v>618</v>
      </c>
      <c r="O35" s="147"/>
      <c r="P35" s="145" t="s">
        <v>462</v>
      </c>
      <c r="R35" s="190">
        <v>1</v>
      </c>
      <c r="Y35" s="44" t="s">
        <v>2058</v>
      </c>
      <c r="Z35" s="44" t="s">
        <v>2110</v>
      </c>
      <c r="AA35" s="45" t="s">
        <v>619</v>
      </c>
      <c r="AB35" s="12" t="s">
        <v>2113</v>
      </c>
    </row>
    <row r="36" ht="24" spans="1:26">
      <c r="A36" s="94">
        <v>30</v>
      </c>
      <c r="B36" s="71" t="s">
        <v>1533</v>
      </c>
      <c r="C36" s="72" t="s">
        <v>615</v>
      </c>
      <c r="D36" s="72" t="s">
        <v>2056</v>
      </c>
      <c r="E36" s="75" t="s">
        <v>2114</v>
      </c>
      <c r="F36" s="74"/>
      <c r="G36" s="75" t="s">
        <v>691</v>
      </c>
      <c r="H36" s="76">
        <v>941600</v>
      </c>
      <c r="I36" s="75">
        <v>2021.9</v>
      </c>
      <c r="J36" s="75" t="s">
        <v>21</v>
      </c>
      <c r="K36" s="72"/>
      <c r="L36" s="72"/>
      <c r="M36" s="72"/>
      <c r="N36" s="75" t="s">
        <v>692</v>
      </c>
      <c r="O36" s="147"/>
      <c r="P36" s="145" t="s">
        <v>462</v>
      </c>
      <c r="R36" s="190">
        <v>1</v>
      </c>
      <c r="Y36" s="44" t="s">
        <v>2058</v>
      </c>
      <c r="Z36" s="44" t="s">
        <v>2110</v>
      </c>
    </row>
    <row r="37" ht="36" spans="1:26">
      <c r="A37" s="94">
        <v>31</v>
      </c>
      <c r="B37" s="71" t="s">
        <v>768</v>
      </c>
      <c r="C37" s="72" t="s">
        <v>615</v>
      </c>
      <c r="D37" s="72" t="s">
        <v>2056</v>
      </c>
      <c r="E37" s="75" t="s">
        <v>770</v>
      </c>
      <c r="F37" s="74"/>
      <c r="G37" s="75" t="s">
        <v>2115</v>
      </c>
      <c r="H37" s="76">
        <v>25000</v>
      </c>
      <c r="I37" s="75">
        <v>2020.07</v>
      </c>
      <c r="J37" s="75">
        <v>2022.03</v>
      </c>
      <c r="K37" s="72"/>
      <c r="L37" s="72"/>
      <c r="M37" s="72"/>
      <c r="N37" s="75" t="s">
        <v>770</v>
      </c>
      <c r="O37" s="147" t="s">
        <v>85</v>
      </c>
      <c r="P37" s="145" t="s">
        <v>462</v>
      </c>
      <c r="R37" s="190"/>
      <c r="U37" s="191" t="e">
        <f>SUM(#REF!,#REF!,#REF!,#REF!,#REF!,#REF!)</f>
        <v>#REF!</v>
      </c>
      <c r="Y37" s="44" t="s">
        <v>2058</v>
      </c>
      <c r="Z37" s="44" t="s">
        <v>2110</v>
      </c>
    </row>
    <row r="38" spans="1:26">
      <c r="A38" s="94">
        <v>32</v>
      </c>
      <c r="B38" s="71" t="s">
        <v>876</v>
      </c>
      <c r="C38" s="72" t="s">
        <v>615</v>
      </c>
      <c r="D38" s="72" t="s">
        <v>2056</v>
      </c>
      <c r="E38" s="75" t="s">
        <v>2116</v>
      </c>
      <c r="F38" s="74"/>
      <c r="G38" s="75" t="s">
        <v>877</v>
      </c>
      <c r="H38" s="76">
        <v>140000</v>
      </c>
      <c r="I38" s="75">
        <v>2021.9</v>
      </c>
      <c r="J38" s="75" t="s">
        <v>21</v>
      </c>
      <c r="K38" s="72"/>
      <c r="L38" s="72"/>
      <c r="M38" s="72"/>
      <c r="N38" s="75" t="s">
        <v>277</v>
      </c>
      <c r="O38" s="147"/>
      <c r="P38" s="145" t="s">
        <v>462</v>
      </c>
      <c r="Y38" s="44" t="s">
        <v>2058</v>
      </c>
      <c r="Z38" s="44" t="s">
        <v>2110</v>
      </c>
    </row>
    <row r="39" ht="24" spans="1:26">
      <c r="A39" s="94">
        <v>33</v>
      </c>
      <c r="B39" s="71" t="s">
        <v>884</v>
      </c>
      <c r="C39" s="72" t="s">
        <v>615</v>
      </c>
      <c r="D39" s="72" t="s">
        <v>2056</v>
      </c>
      <c r="E39" s="75" t="s">
        <v>2116</v>
      </c>
      <c r="F39" s="74"/>
      <c r="G39" s="75" t="s">
        <v>885</v>
      </c>
      <c r="H39" s="76">
        <v>15000</v>
      </c>
      <c r="I39" s="75">
        <v>2021.9</v>
      </c>
      <c r="J39" s="75" t="s">
        <v>21</v>
      </c>
      <c r="K39" s="72"/>
      <c r="L39" s="72"/>
      <c r="M39" s="72"/>
      <c r="N39" s="75" t="s">
        <v>277</v>
      </c>
      <c r="O39" s="147"/>
      <c r="P39" s="145" t="s">
        <v>462</v>
      </c>
      <c r="Y39" s="44" t="s">
        <v>2058</v>
      </c>
      <c r="Z39" s="44" t="s">
        <v>2110</v>
      </c>
    </row>
    <row r="40" spans="1:26">
      <c r="A40" s="94">
        <v>34</v>
      </c>
      <c r="B40" s="71" t="s">
        <v>845</v>
      </c>
      <c r="C40" s="72" t="s">
        <v>615</v>
      </c>
      <c r="D40" s="72" t="s">
        <v>2056</v>
      </c>
      <c r="E40" s="75" t="s">
        <v>2107</v>
      </c>
      <c r="F40" s="74"/>
      <c r="G40" s="75" t="s">
        <v>846</v>
      </c>
      <c r="H40" s="76">
        <v>10800</v>
      </c>
      <c r="I40" s="75">
        <v>2021.9</v>
      </c>
      <c r="J40" s="75" t="s">
        <v>21</v>
      </c>
      <c r="K40" s="72"/>
      <c r="L40" s="72"/>
      <c r="M40" s="72"/>
      <c r="N40" s="75" t="s">
        <v>247</v>
      </c>
      <c r="O40" s="147"/>
      <c r="P40" s="145" t="s">
        <v>462</v>
      </c>
      <c r="Y40" s="44" t="s">
        <v>2058</v>
      </c>
      <c r="Z40" s="44" t="s">
        <v>2110</v>
      </c>
    </row>
    <row r="41" s="39" customFormat="1" spans="1:28">
      <c r="A41" s="97" t="s">
        <v>2117</v>
      </c>
      <c r="B41" s="98"/>
      <c r="C41" s="98"/>
      <c r="D41" s="98"/>
      <c r="E41" s="98"/>
      <c r="F41" s="98"/>
      <c r="G41" s="98"/>
      <c r="H41" s="98"/>
      <c r="I41" s="98"/>
      <c r="J41" s="98"/>
      <c r="K41" s="98"/>
      <c r="L41" s="98"/>
      <c r="M41" s="98"/>
      <c r="N41" s="98"/>
      <c r="O41" s="98"/>
      <c r="P41" s="145" t="s">
        <v>462</v>
      </c>
      <c r="Q41" s="39">
        <v>1</v>
      </c>
      <c r="AA41" s="198"/>
      <c r="AB41" s="198"/>
    </row>
    <row r="42" spans="1:28">
      <c r="A42" s="99">
        <v>35</v>
      </c>
      <c r="B42" s="100" t="s">
        <v>2118</v>
      </c>
      <c r="C42" s="72"/>
      <c r="D42" s="72"/>
      <c r="E42" s="75"/>
      <c r="F42" s="101" t="s">
        <v>2119</v>
      </c>
      <c r="G42" s="102" t="s">
        <v>2120</v>
      </c>
      <c r="H42" s="96">
        <v>70146</v>
      </c>
      <c r="I42" s="148" t="s">
        <v>2121</v>
      </c>
      <c r="J42" s="148" t="s">
        <v>21</v>
      </c>
      <c r="K42" s="72"/>
      <c r="L42" s="72"/>
      <c r="M42" s="72"/>
      <c r="N42" s="75" t="s">
        <v>1082</v>
      </c>
      <c r="O42" s="147"/>
      <c r="P42" s="145" t="s">
        <v>462</v>
      </c>
      <c r="Y42" s="44" t="s">
        <v>2058</v>
      </c>
      <c r="Z42" s="11" t="s">
        <v>2122</v>
      </c>
      <c r="AA42" s="45" t="s">
        <v>1082</v>
      </c>
      <c r="AB42" s="12" t="s">
        <v>2123</v>
      </c>
    </row>
    <row r="43" spans="1:28">
      <c r="A43" s="99">
        <v>36</v>
      </c>
      <c r="B43" s="103"/>
      <c r="C43" s="72"/>
      <c r="D43" s="72"/>
      <c r="E43" s="75"/>
      <c r="F43" s="104" t="s">
        <v>2124</v>
      </c>
      <c r="G43" s="105" t="s">
        <v>2125</v>
      </c>
      <c r="H43" s="106" t="s">
        <v>21</v>
      </c>
      <c r="I43" s="114" t="s">
        <v>21</v>
      </c>
      <c r="J43" s="166" t="s">
        <v>21</v>
      </c>
      <c r="K43" s="167"/>
      <c r="L43" s="167"/>
      <c r="M43" s="167"/>
      <c r="N43" s="114" t="s">
        <v>1082</v>
      </c>
      <c r="O43" s="168"/>
      <c r="P43" s="169" t="s">
        <v>462</v>
      </c>
      <c r="T43" s="44">
        <v>1</v>
      </c>
      <c r="Y43" s="44" t="s">
        <v>2058</v>
      </c>
      <c r="Z43" s="11" t="s">
        <v>2122</v>
      </c>
      <c r="AA43" s="45" t="s">
        <v>1082</v>
      </c>
      <c r="AB43" s="45" t="s">
        <v>274</v>
      </c>
    </row>
    <row r="44" ht="15.75" customHeight="1" spans="1:26">
      <c r="A44" s="99">
        <v>37</v>
      </c>
      <c r="B44" s="103"/>
      <c r="C44" s="72"/>
      <c r="D44" s="72"/>
      <c r="E44" s="75"/>
      <c r="F44" s="71" t="s">
        <v>2126</v>
      </c>
      <c r="G44" s="75" t="s">
        <v>2127</v>
      </c>
      <c r="H44" s="76">
        <v>75000</v>
      </c>
      <c r="I44" s="75">
        <v>2021.06</v>
      </c>
      <c r="J44" s="75">
        <v>2025.12</v>
      </c>
      <c r="K44" s="72"/>
      <c r="L44" s="72"/>
      <c r="M44" s="72"/>
      <c r="N44" s="75" t="s">
        <v>247</v>
      </c>
      <c r="O44" s="147"/>
      <c r="P44" s="145" t="s">
        <v>462</v>
      </c>
      <c r="Y44" s="44" t="s">
        <v>2058</v>
      </c>
      <c r="Z44" s="11" t="s">
        <v>2122</v>
      </c>
    </row>
    <row r="45" ht="42.95" customHeight="1" spans="1:28">
      <c r="A45" s="99">
        <v>38</v>
      </c>
      <c r="B45" s="103"/>
      <c r="C45" s="107" t="s">
        <v>1100</v>
      </c>
      <c r="D45" s="107" t="s">
        <v>2056</v>
      </c>
      <c r="E45" s="108" t="s">
        <v>2128</v>
      </c>
      <c r="F45" s="109" t="s">
        <v>2129</v>
      </c>
      <c r="G45" s="108" t="s">
        <v>2130</v>
      </c>
      <c r="H45" s="110">
        <v>180000</v>
      </c>
      <c r="I45" s="91" t="s">
        <v>21</v>
      </c>
      <c r="J45" s="91" t="s">
        <v>21</v>
      </c>
      <c r="K45" s="107"/>
      <c r="L45" s="107"/>
      <c r="M45" s="107"/>
      <c r="N45" s="170" t="s">
        <v>1129</v>
      </c>
      <c r="O45" s="171"/>
      <c r="P45" s="145" t="s">
        <v>462</v>
      </c>
      <c r="T45" s="44">
        <v>1</v>
      </c>
      <c r="Y45" s="44" t="s">
        <v>2058</v>
      </c>
      <c r="Z45" s="11" t="s">
        <v>2122</v>
      </c>
      <c r="AA45" s="45" t="s">
        <v>1082</v>
      </c>
      <c r="AB45" s="12" t="s">
        <v>2131</v>
      </c>
    </row>
    <row r="46" ht="28.5" customHeight="1" spans="1:26">
      <c r="A46" s="99">
        <v>39</v>
      </c>
      <c r="B46" s="103"/>
      <c r="C46" s="72" t="s">
        <v>1100</v>
      </c>
      <c r="D46" s="72" t="s">
        <v>2056</v>
      </c>
      <c r="E46" s="75" t="s">
        <v>723</v>
      </c>
      <c r="F46" s="71" t="s">
        <v>2132</v>
      </c>
      <c r="G46" s="75" t="s">
        <v>2133</v>
      </c>
      <c r="H46" s="111">
        <v>129600</v>
      </c>
      <c r="I46" s="172">
        <v>44531</v>
      </c>
      <c r="J46" s="172">
        <v>45992</v>
      </c>
      <c r="K46" s="72"/>
      <c r="L46" s="72"/>
      <c r="M46" s="72"/>
      <c r="N46" s="84" t="s">
        <v>46</v>
      </c>
      <c r="O46" s="173"/>
      <c r="P46" s="145" t="s">
        <v>462</v>
      </c>
      <c r="Y46" s="44" t="s">
        <v>2058</v>
      </c>
      <c r="Z46" s="11" t="s">
        <v>2122</v>
      </c>
    </row>
    <row r="47" ht="14.25" customHeight="1" spans="1:28">
      <c r="A47" s="99">
        <v>40</v>
      </c>
      <c r="B47" s="103"/>
      <c r="C47" s="72" t="s">
        <v>1100</v>
      </c>
      <c r="D47" s="72" t="s">
        <v>2056</v>
      </c>
      <c r="E47" s="75" t="s">
        <v>38</v>
      </c>
      <c r="F47" s="71" t="s">
        <v>2134</v>
      </c>
      <c r="G47" s="75" t="s">
        <v>2135</v>
      </c>
      <c r="H47" s="76">
        <v>8000</v>
      </c>
      <c r="I47" s="75">
        <v>2021</v>
      </c>
      <c r="J47" s="148" t="s">
        <v>2136</v>
      </c>
      <c r="K47" s="72"/>
      <c r="L47" s="72"/>
      <c r="M47" s="72"/>
      <c r="N47" s="75" t="s">
        <v>2137</v>
      </c>
      <c r="O47" s="147" t="s">
        <v>85</v>
      </c>
      <c r="P47" s="145" t="s">
        <v>462</v>
      </c>
      <c r="R47" s="44">
        <v>1</v>
      </c>
      <c r="Y47" s="44" t="s">
        <v>2058</v>
      </c>
      <c r="Z47" s="11" t="s">
        <v>2122</v>
      </c>
      <c r="AA47" s="45" t="s">
        <v>1082</v>
      </c>
      <c r="AB47" s="45" t="s">
        <v>1110</v>
      </c>
    </row>
    <row r="48" ht="15.75" customHeight="1" spans="1:28">
      <c r="A48" s="99">
        <v>41</v>
      </c>
      <c r="B48" s="103"/>
      <c r="C48" s="72" t="s">
        <v>1100</v>
      </c>
      <c r="D48" s="72" t="s">
        <v>2056</v>
      </c>
      <c r="E48" s="75" t="s">
        <v>59</v>
      </c>
      <c r="F48" s="71" t="s">
        <v>1114</v>
      </c>
      <c r="G48" s="75" t="s">
        <v>2138</v>
      </c>
      <c r="H48" s="112">
        <v>13000</v>
      </c>
      <c r="I48" s="75">
        <v>2021.4</v>
      </c>
      <c r="J48" s="75">
        <v>2022.4</v>
      </c>
      <c r="K48" s="72"/>
      <c r="L48" s="72"/>
      <c r="M48" s="72"/>
      <c r="N48" s="84" t="s">
        <v>2139</v>
      </c>
      <c r="O48" s="173"/>
      <c r="P48" s="145" t="s">
        <v>462</v>
      </c>
      <c r="Y48" s="44" t="s">
        <v>2058</v>
      </c>
      <c r="Z48" s="11" t="s">
        <v>2122</v>
      </c>
      <c r="AA48" s="45" t="s">
        <v>1082</v>
      </c>
      <c r="AB48" s="45" t="s">
        <v>1110</v>
      </c>
    </row>
    <row r="49" ht="42.95" customHeight="1" spans="1:28">
      <c r="A49" s="99">
        <v>42</v>
      </c>
      <c r="B49" s="103"/>
      <c r="C49" s="72" t="s">
        <v>1100</v>
      </c>
      <c r="D49" s="72" t="s">
        <v>2056</v>
      </c>
      <c r="E49" s="75" t="s">
        <v>47</v>
      </c>
      <c r="F49" s="113" t="s">
        <v>2140</v>
      </c>
      <c r="G49" s="114" t="s">
        <v>1117</v>
      </c>
      <c r="H49" s="115">
        <v>11812</v>
      </c>
      <c r="I49" s="105" t="s">
        <v>350</v>
      </c>
      <c r="J49" s="174">
        <v>2021.12</v>
      </c>
      <c r="K49" s="167"/>
      <c r="L49" s="167"/>
      <c r="M49" s="167"/>
      <c r="N49" s="175" t="s">
        <v>46</v>
      </c>
      <c r="O49" s="168" t="s">
        <v>85</v>
      </c>
      <c r="P49" s="169" t="s">
        <v>462</v>
      </c>
      <c r="Q49" s="44">
        <v>1</v>
      </c>
      <c r="T49" s="44">
        <v>1</v>
      </c>
      <c r="Y49" s="44" t="s">
        <v>2058</v>
      </c>
      <c r="Z49" s="11" t="s">
        <v>2122</v>
      </c>
      <c r="AA49" s="45" t="s">
        <v>48</v>
      </c>
      <c r="AB49" s="45" t="s">
        <v>2141</v>
      </c>
    </row>
    <row r="50" ht="15" customHeight="1" spans="1:28">
      <c r="A50" s="99">
        <v>43</v>
      </c>
      <c r="B50" s="103"/>
      <c r="C50" s="116" t="s">
        <v>1100</v>
      </c>
      <c r="D50" s="116" t="s">
        <v>2056</v>
      </c>
      <c r="E50" s="117" t="s">
        <v>248</v>
      </c>
      <c r="F50" s="118" t="s">
        <v>1728</v>
      </c>
      <c r="G50" s="117" t="s">
        <v>2142</v>
      </c>
      <c r="H50" s="119">
        <v>1426861</v>
      </c>
      <c r="I50" s="117" t="s">
        <v>1964</v>
      </c>
      <c r="J50" s="117">
        <v>2025</v>
      </c>
      <c r="K50" s="116"/>
      <c r="L50" s="116"/>
      <c r="M50" s="116"/>
      <c r="N50" s="176" t="s">
        <v>1129</v>
      </c>
      <c r="O50" s="177"/>
      <c r="P50" s="178"/>
      <c r="Q50" s="44">
        <v>1</v>
      </c>
      <c r="S50" s="44">
        <v>1</v>
      </c>
      <c r="Y50" s="44" t="s">
        <v>2058</v>
      </c>
      <c r="Z50" s="11" t="s">
        <v>2122</v>
      </c>
      <c r="AA50" s="45" t="s">
        <v>1082</v>
      </c>
      <c r="AB50" s="12" t="s">
        <v>2143</v>
      </c>
    </row>
    <row r="51" spans="1:26">
      <c r="A51" s="99">
        <v>44</v>
      </c>
      <c r="B51" s="103"/>
      <c r="C51" s="66" t="s">
        <v>1100</v>
      </c>
      <c r="D51" s="66" t="s">
        <v>2056</v>
      </c>
      <c r="E51" s="87" t="s">
        <v>2070</v>
      </c>
      <c r="F51" s="65" t="s">
        <v>2144</v>
      </c>
      <c r="G51" s="87" t="s">
        <v>2145</v>
      </c>
      <c r="H51" s="70">
        <v>200000</v>
      </c>
      <c r="I51" s="67">
        <v>2021.12</v>
      </c>
      <c r="J51" s="67">
        <v>2025.12</v>
      </c>
      <c r="K51" s="66"/>
      <c r="L51" s="66"/>
      <c r="M51" s="66"/>
      <c r="N51" s="87" t="s">
        <v>247</v>
      </c>
      <c r="O51" s="146"/>
      <c r="P51" s="145" t="s">
        <v>462</v>
      </c>
      <c r="Y51" s="44" t="s">
        <v>2058</v>
      </c>
      <c r="Z51" s="11" t="s">
        <v>2122</v>
      </c>
    </row>
    <row r="52" ht="67.5" spans="1:28">
      <c r="A52" s="99">
        <v>45</v>
      </c>
      <c r="B52" s="61"/>
      <c r="C52" s="66"/>
      <c r="D52" s="66"/>
      <c r="E52" s="87"/>
      <c r="F52" s="120" t="s">
        <v>1103</v>
      </c>
      <c r="G52" s="121"/>
      <c r="H52" s="106">
        <v>12600</v>
      </c>
      <c r="I52" s="114">
        <v>2022</v>
      </c>
      <c r="J52" s="166" t="s">
        <v>1105</v>
      </c>
      <c r="K52" s="167"/>
      <c r="L52" s="167"/>
      <c r="M52" s="167"/>
      <c r="N52" s="175" t="s">
        <v>133</v>
      </c>
      <c r="O52" s="179"/>
      <c r="P52" s="169" t="s">
        <v>462</v>
      </c>
      <c r="Y52" s="44" t="s">
        <v>2058</v>
      </c>
      <c r="Z52" s="11" t="s">
        <v>2122</v>
      </c>
      <c r="AA52" s="45" t="s">
        <v>301</v>
      </c>
      <c r="AB52" s="45" t="s">
        <v>2146</v>
      </c>
    </row>
    <row r="53" ht="21.95" customHeight="1" spans="1:30">
      <c r="A53" s="99">
        <v>46</v>
      </c>
      <c r="B53" s="71" t="s">
        <v>2147</v>
      </c>
      <c r="C53" s="122"/>
      <c r="D53" s="122"/>
      <c r="E53" s="122"/>
      <c r="F53" s="123" t="s">
        <v>2148</v>
      </c>
      <c r="G53" s="124" t="s">
        <v>2149</v>
      </c>
      <c r="H53" s="125">
        <v>7510</v>
      </c>
      <c r="I53" s="180"/>
      <c r="J53" s="180"/>
      <c r="K53" s="180"/>
      <c r="L53" s="180"/>
      <c r="M53" s="180"/>
      <c r="N53" s="181" t="s">
        <v>2150</v>
      </c>
      <c r="O53" s="182"/>
      <c r="P53" s="169" t="s">
        <v>462</v>
      </c>
      <c r="Y53" s="44" t="s">
        <v>2058</v>
      </c>
      <c r="Z53" s="11" t="s">
        <v>2122</v>
      </c>
      <c r="AA53" s="45" t="s">
        <v>1082</v>
      </c>
      <c r="AB53" s="45" t="s">
        <v>1110</v>
      </c>
      <c r="AC53" s="44" t="s">
        <v>315</v>
      </c>
      <c r="AD53" s="44" t="s">
        <v>1113</v>
      </c>
    </row>
    <row r="54" ht="24" spans="1:26">
      <c r="A54" s="99">
        <v>47</v>
      </c>
      <c r="B54" s="71"/>
      <c r="C54" s="66" t="s">
        <v>1100</v>
      </c>
      <c r="D54" s="66" t="s">
        <v>2056</v>
      </c>
      <c r="E54" s="87" t="s">
        <v>110</v>
      </c>
      <c r="F54" s="65" t="s">
        <v>1118</v>
      </c>
      <c r="G54" s="87" t="s">
        <v>2151</v>
      </c>
      <c r="H54" s="70">
        <v>17000</v>
      </c>
      <c r="I54" s="87">
        <v>2020.12</v>
      </c>
      <c r="J54" s="87" t="s">
        <v>268</v>
      </c>
      <c r="K54" s="66"/>
      <c r="L54" s="66"/>
      <c r="M54" s="66"/>
      <c r="N54" s="87" t="s">
        <v>207</v>
      </c>
      <c r="O54" s="147" t="s">
        <v>85</v>
      </c>
      <c r="P54" s="145" t="s">
        <v>462</v>
      </c>
      <c r="Y54" s="44" t="s">
        <v>2058</v>
      </c>
      <c r="Z54" s="11" t="s">
        <v>2122</v>
      </c>
    </row>
    <row r="55" spans="1:26">
      <c r="A55" s="99">
        <v>48</v>
      </c>
      <c r="B55" s="71"/>
      <c r="C55" s="72" t="s">
        <v>1100</v>
      </c>
      <c r="D55" s="72" t="s">
        <v>2056</v>
      </c>
      <c r="E55" s="75" t="s">
        <v>770</v>
      </c>
      <c r="F55" s="71" t="s">
        <v>1120</v>
      </c>
      <c r="G55" s="75" t="s">
        <v>1121</v>
      </c>
      <c r="H55" s="76">
        <v>6000</v>
      </c>
      <c r="I55" s="75" t="s">
        <v>21</v>
      </c>
      <c r="J55" s="75" t="s">
        <v>21</v>
      </c>
      <c r="K55" s="72"/>
      <c r="L55" s="72"/>
      <c r="M55" s="72"/>
      <c r="N55" s="75" t="s">
        <v>207</v>
      </c>
      <c r="O55" s="147"/>
      <c r="P55" s="145"/>
      <c r="S55" s="44">
        <v>1</v>
      </c>
      <c r="Y55" s="44" t="s">
        <v>2058</v>
      </c>
      <c r="Z55" s="11" t="s">
        <v>2122</v>
      </c>
    </row>
    <row r="56" ht="12" customHeight="1" spans="1:26">
      <c r="A56" s="99">
        <v>49</v>
      </c>
      <c r="B56" s="71"/>
      <c r="C56" s="66"/>
      <c r="D56" s="66"/>
      <c r="E56" s="87"/>
      <c r="F56" s="126" t="s">
        <v>1134</v>
      </c>
      <c r="G56" s="127" t="s">
        <v>2152</v>
      </c>
      <c r="H56" s="128">
        <v>800</v>
      </c>
      <c r="I56" s="183" t="s">
        <v>1593</v>
      </c>
      <c r="J56" s="67"/>
      <c r="K56" s="66"/>
      <c r="L56" s="66"/>
      <c r="M56" s="66"/>
      <c r="N56" s="127" t="s">
        <v>207</v>
      </c>
      <c r="O56" s="146"/>
      <c r="P56" s="145" t="s">
        <v>462</v>
      </c>
      <c r="R56" s="190"/>
      <c r="U56" s="189" t="e">
        <f>SUM(#REF!,H72,#REF!,H73,#REF!,#REF!,H74,H75:H75,#REF!,#REF!)</f>
        <v>#REF!</v>
      </c>
      <c r="Y56" s="44" t="s">
        <v>2058</v>
      </c>
      <c r="Z56" s="11" t="s">
        <v>2122</v>
      </c>
    </row>
    <row r="57" spans="1:26">
      <c r="A57" s="99">
        <v>50</v>
      </c>
      <c r="B57" s="71"/>
      <c r="C57" s="66"/>
      <c r="D57" s="66"/>
      <c r="E57" s="87"/>
      <c r="F57" s="126" t="s">
        <v>1123</v>
      </c>
      <c r="G57" s="127" t="s">
        <v>2153</v>
      </c>
      <c r="H57" s="128">
        <v>500</v>
      </c>
      <c r="I57" s="67" t="s">
        <v>2154</v>
      </c>
      <c r="J57" s="67"/>
      <c r="K57" s="66"/>
      <c r="L57" s="66"/>
      <c r="M57" s="66"/>
      <c r="N57" s="127" t="s">
        <v>207</v>
      </c>
      <c r="O57" s="146"/>
      <c r="P57" s="145" t="s">
        <v>462</v>
      </c>
      <c r="T57" s="44">
        <v>1</v>
      </c>
      <c r="Y57" s="44" t="s">
        <v>2058</v>
      </c>
      <c r="Z57" s="11" t="s">
        <v>2122</v>
      </c>
    </row>
    <row r="58" ht="36" spans="1:26">
      <c r="A58" s="99">
        <v>51</v>
      </c>
      <c r="B58" s="71" t="s">
        <v>931</v>
      </c>
      <c r="C58" s="72" t="s">
        <v>906</v>
      </c>
      <c r="D58" s="72" t="s">
        <v>2056</v>
      </c>
      <c r="E58" s="75" t="s">
        <v>2155</v>
      </c>
      <c r="F58" s="74"/>
      <c r="G58" s="75" t="s">
        <v>2156</v>
      </c>
      <c r="H58" s="76">
        <v>100000</v>
      </c>
      <c r="I58" s="184">
        <v>2022</v>
      </c>
      <c r="J58" s="75">
        <v>2025</v>
      </c>
      <c r="K58" s="72"/>
      <c r="L58" s="72"/>
      <c r="M58" s="72"/>
      <c r="N58" s="75" t="s">
        <v>520</v>
      </c>
      <c r="O58" s="147"/>
      <c r="P58" s="145" t="s">
        <v>462</v>
      </c>
      <c r="R58" s="192"/>
      <c r="Y58" s="44" t="s">
        <v>2058</v>
      </c>
      <c r="Z58" s="11" t="s">
        <v>2122</v>
      </c>
    </row>
    <row r="59" spans="1:18">
      <c r="A59" s="129" t="s">
        <v>2157</v>
      </c>
      <c r="B59" s="98"/>
      <c r="C59" s="98"/>
      <c r="D59" s="98"/>
      <c r="E59" s="98"/>
      <c r="F59" s="98"/>
      <c r="G59" s="98"/>
      <c r="H59" s="98"/>
      <c r="I59" s="98"/>
      <c r="J59" s="98"/>
      <c r="K59" s="98"/>
      <c r="L59" s="98"/>
      <c r="M59" s="98"/>
      <c r="N59" s="98"/>
      <c r="O59" s="98"/>
      <c r="P59" s="185"/>
      <c r="R59" s="192"/>
    </row>
    <row r="60" s="39" customFormat="1" ht="24" spans="1:28">
      <c r="A60" s="130">
        <v>52</v>
      </c>
      <c r="B60" s="131" t="s">
        <v>2158</v>
      </c>
      <c r="C60" s="132" t="s">
        <v>2159</v>
      </c>
      <c r="D60" s="132" t="s">
        <v>2056</v>
      </c>
      <c r="E60" s="133" t="s">
        <v>59</v>
      </c>
      <c r="F60" s="131" t="s">
        <v>2160</v>
      </c>
      <c r="G60" s="133" t="s">
        <v>2161</v>
      </c>
      <c r="H60" s="134">
        <v>18000</v>
      </c>
      <c r="I60" s="133">
        <v>2020.12</v>
      </c>
      <c r="J60" s="133">
        <v>2023.7</v>
      </c>
      <c r="K60" s="132"/>
      <c r="L60" s="132"/>
      <c r="M60" s="132"/>
      <c r="N60" s="133" t="s">
        <v>133</v>
      </c>
      <c r="O60" s="186" t="s">
        <v>85</v>
      </c>
      <c r="P60" s="145" t="s">
        <v>462</v>
      </c>
      <c r="Y60" s="39" t="s">
        <v>2058</v>
      </c>
      <c r="Z60" s="39" t="s">
        <v>2162</v>
      </c>
      <c r="AA60" s="198"/>
      <c r="AB60" s="198"/>
    </row>
    <row r="61" s="39" customFormat="1" ht="24" spans="1:28">
      <c r="A61" s="130">
        <v>53</v>
      </c>
      <c r="B61" s="131"/>
      <c r="C61" s="132"/>
      <c r="D61" s="132"/>
      <c r="E61" s="133"/>
      <c r="F61" s="118" t="s">
        <v>1045</v>
      </c>
      <c r="G61" s="117" t="s">
        <v>1046</v>
      </c>
      <c r="H61" s="135"/>
      <c r="I61" s="133"/>
      <c r="J61" s="133"/>
      <c r="K61" s="132"/>
      <c r="L61" s="132"/>
      <c r="M61" s="132"/>
      <c r="N61" s="133"/>
      <c r="O61" s="186"/>
      <c r="P61" s="145" t="s">
        <v>462</v>
      </c>
      <c r="Y61" s="39" t="s">
        <v>2058</v>
      </c>
      <c r="Z61" s="39" t="s">
        <v>2162</v>
      </c>
      <c r="AA61" s="198"/>
      <c r="AB61" s="198"/>
    </row>
    <row r="62" s="39" customFormat="1" ht="24" spans="1:28">
      <c r="A62" s="130">
        <v>54</v>
      </c>
      <c r="B62" s="131"/>
      <c r="C62" s="132"/>
      <c r="D62" s="132"/>
      <c r="E62" s="133"/>
      <c r="F62" s="118" t="s">
        <v>2163</v>
      </c>
      <c r="G62" s="117" t="s">
        <v>2164</v>
      </c>
      <c r="H62" s="135"/>
      <c r="I62" s="133"/>
      <c r="J62" s="133"/>
      <c r="K62" s="132"/>
      <c r="L62" s="132"/>
      <c r="M62" s="132"/>
      <c r="N62" s="133"/>
      <c r="O62" s="186"/>
      <c r="P62" s="145" t="s">
        <v>462</v>
      </c>
      <c r="Y62" s="39" t="s">
        <v>2058</v>
      </c>
      <c r="Z62" s="39" t="s">
        <v>2162</v>
      </c>
      <c r="AA62" s="198"/>
      <c r="AB62" s="198"/>
    </row>
    <row r="63" s="39" customFormat="1" ht="24" spans="1:28">
      <c r="A63" s="130">
        <v>55</v>
      </c>
      <c r="B63" s="131"/>
      <c r="C63" s="132"/>
      <c r="D63" s="132"/>
      <c r="E63" s="133"/>
      <c r="F63" s="118" t="s">
        <v>2165</v>
      </c>
      <c r="G63" s="117" t="s">
        <v>2166</v>
      </c>
      <c r="H63" s="134"/>
      <c r="I63" s="133"/>
      <c r="J63" s="133"/>
      <c r="K63" s="132"/>
      <c r="L63" s="132"/>
      <c r="M63" s="132"/>
      <c r="N63" s="133"/>
      <c r="O63" s="186"/>
      <c r="P63" s="145" t="s">
        <v>462</v>
      </c>
      <c r="Y63" s="39" t="s">
        <v>2058</v>
      </c>
      <c r="Z63" s="39" t="s">
        <v>2162</v>
      </c>
      <c r="AA63" s="198"/>
      <c r="AB63" s="198"/>
    </row>
    <row r="64" s="39" customFormat="1" ht="48" spans="1:28">
      <c r="A64" s="130">
        <v>56</v>
      </c>
      <c r="B64" s="131" t="s">
        <v>2167</v>
      </c>
      <c r="C64" s="132"/>
      <c r="D64" s="132"/>
      <c r="E64" s="133"/>
      <c r="F64" s="136" t="s">
        <v>2168</v>
      </c>
      <c r="G64" s="137" t="s">
        <v>2169</v>
      </c>
      <c r="H64" s="138">
        <v>500000</v>
      </c>
      <c r="I64" s="133"/>
      <c r="J64" s="133"/>
      <c r="K64" s="132"/>
      <c r="L64" s="132"/>
      <c r="M64" s="132"/>
      <c r="N64" s="133"/>
      <c r="O64" s="186"/>
      <c r="P64" s="145" t="s">
        <v>462</v>
      </c>
      <c r="Y64" s="44" t="s">
        <v>2170</v>
      </c>
      <c r="Z64" s="39" t="s">
        <v>2162</v>
      </c>
      <c r="AA64" s="198"/>
      <c r="AB64" s="198"/>
    </row>
    <row r="65" s="39" customFormat="1" ht="24" spans="1:28">
      <c r="A65" s="130">
        <v>57</v>
      </c>
      <c r="B65" s="131"/>
      <c r="C65" s="132"/>
      <c r="D65" s="132"/>
      <c r="E65" s="133"/>
      <c r="F65" s="118" t="s">
        <v>2163</v>
      </c>
      <c r="G65" s="117" t="s">
        <v>2164</v>
      </c>
      <c r="H65" s="135"/>
      <c r="I65" s="133"/>
      <c r="J65" s="133"/>
      <c r="K65" s="132"/>
      <c r="L65" s="132"/>
      <c r="M65" s="132"/>
      <c r="N65" s="133"/>
      <c r="O65" s="186"/>
      <c r="P65" s="145" t="s">
        <v>462</v>
      </c>
      <c r="Y65" s="44" t="s">
        <v>2170</v>
      </c>
      <c r="Z65" s="39" t="s">
        <v>2162</v>
      </c>
      <c r="AA65" s="198"/>
      <c r="AB65" s="198"/>
    </row>
    <row r="66" s="39" customFormat="1" ht="24" spans="1:28">
      <c r="A66" s="130">
        <v>58</v>
      </c>
      <c r="B66" s="131"/>
      <c r="C66" s="132"/>
      <c r="D66" s="132"/>
      <c r="E66" s="133"/>
      <c r="F66" s="118" t="s">
        <v>2165</v>
      </c>
      <c r="G66" s="117" t="s">
        <v>2166</v>
      </c>
      <c r="H66" s="134"/>
      <c r="I66" s="133"/>
      <c r="J66" s="133"/>
      <c r="K66" s="132"/>
      <c r="L66" s="132"/>
      <c r="M66" s="132"/>
      <c r="N66" s="133"/>
      <c r="O66" s="186"/>
      <c r="P66" s="145" t="s">
        <v>462</v>
      </c>
      <c r="Y66" s="44" t="s">
        <v>2170</v>
      </c>
      <c r="Z66" s="39" t="s">
        <v>2162</v>
      </c>
      <c r="AA66" s="198"/>
      <c r="AB66" s="198"/>
    </row>
    <row r="67" s="39" customFormat="1" ht="48" spans="1:28">
      <c r="A67" s="130">
        <v>59</v>
      </c>
      <c r="B67" s="131" t="s">
        <v>2171</v>
      </c>
      <c r="C67" s="132"/>
      <c r="D67" s="132"/>
      <c r="E67" s="133"/>
      <c r="F67" s="136" t="s">
        <v>2172</v>
      </c>
      <c r="G67" s="137" t="s">
        <v>2173</v>
      </c>
      <c r="H67" s="138">
        <v>1200000</v>
      </c>
      <c r="I67" s="133"/>
      <c r="J67" s="133"/>
      <c r="K67" s="132"/>
      <c r="L67" s="132"/>
      <c r="M67" s="132"/>
      <c r="N67" s="133"/>
      <c r="O67" s="186"/>
      <c r="P67" s="145" t="s">
        <v>462</v>
      </c>
      <c r="Y67" s="44" t="s">
        <v>2170</v>
      </c>
      <c r="Z67" s="39" t="s">
        <v>2162</v>
      </c>
      <c r="AA67" s="198"/>
      <c r="AB67" s="198"/>
    </row>
    <row r="68" s="39" customFormat="1" ht="24" spans="1:28">
      <c r="A68" s="130">
        <v>60</v>
      </c>
      <c r="B68" s="131"/>
      <c r="C68" s="132"/>
      <c r="D68" s="132"/>
      <c r="E68" s="133"/>
      <c r="F68" s="118" t="s">
        <v>2163</v>
      </c>
      <c r="G68" s="117" t="s">
        <v>2164</v>
      </c>
      <c r="H68" s="134"/>
      <c r="I68" s="133"/>
      <c r="J68" s="133"/>
      <c r="K68" s="132"/>
      <c r="L68" s="132"/>
      <c r="M68" s="132"/>
      <c r="N68" s="133"/>
      <c r="O68" s="186"/>
      <c r="P68" s="145" t="s">
        <v>462</v>
      </c>
      <c r="Y68" s="44" t="s">
        <v>2170</v>
      </c>
      <c r="Z68" s="39" t="s">
        <v>2162</v>
      </c>
      <c r="AA68" s="198"/>
      <c r="AB68" s="198"/>
    </row>
    <row r="69" s="39" customFormat="1" ht="24" spans="1:28">
      <c r="A69" s="130">
        <v>61</v>
      </c>
      <c r="B69" s="131"/>
      <c r="C69" s="132"/>
      <c r="D69" s="132"/>
      <c r="E69" s="133"/>
      <c r="F69" s="118" t="s">
        <v>2165</v>
      </c>
      <c r="G69" s="117" t="s">
        <v>2166</v>
      </c>
      <c r="H69" s="134"/>
      <c r="I69" s="133"/>
      <c r="J69" s="133"/>
      <c r="K69" s="132"/>
      <c r="L69" s="132"/>
      <c r="M69" s="132"/>
      <c r="N69" s="133"/>
      <c r="O69" s="186"/>
      <c r="P69" s="145"/>
      <c r="S69" s="39">
        <v>1</v>
      </c>
      <c r="Y69" s="44" t="s">
        <v>2170</v>
      </c>
      <c r="Z69" s="39" t="s">
        <v>2162</v>
      </c>
      <c r="AA69" s="198"/>
      <c r="AB69" s="198"/>
    </row>
    <row r="70" s="39" customFormat="1" ht="48" spans="1:28">
      <c r="A70" s="130">
        <v>62</v>
      </c>
      <c r="B70" s="131"/>
      <c r="C70" s="132"/>
      <c r="D70" s="132"/>
      <c r="E70" s="133"/>
      <c r="F70" s="136" t="s">
        <v>1042</v>
      </c>
      <c r="G70" s="137" t="s">
        <v>2174</v>
      </c>
      <c r="H70" s="199">
        <v>10000</v>
      </c>
      <c r="I70" s="133"/>
      <c r="J70" s="133"/>
      <c r="K70" s="132"/>
      <c r="L70" s="132"/>
      <c r="M70" s="132"/>
      <c r="N70" s="137" t="s">
        <v>311</v>
      </c>
      <c r="O70" s="186"/>
      <c r="P70" s="145"/>
      <c r="S70" s="39">
        <v>1</v>
      </c>
      <c r="Y70" s="44" t="s">
        <v>2170</v>
      </c>
      <c r="Z70" s="39" t="s">
        <v>2162</v>
      </c>
      <c r="AA70" s="198"/>
      <c r="AB70" s="198"/>
    </row>
    <row r="71" s="39" customFormat="1" spans="1:28">
      <c r="A71" s="130">
        <v>63</v>
      </c>
      <c r="B71" s="131" t="s">
        <v>2175</v>
      </c>
      <c r="C71" s="137"/>
      <c r="D71" s="137"/>
      <c r="E71" s="137"/>
      <c r="F71" s="136"/>
      <c r="G71" s="137" t="s">
        <v>2176</v>
      </c>
      <c r="H71" s="199">
        <v>660000</v>
      </c>
      <c r="I71" s="137" t="s">
        <v>21</v>
      </c>
      <c r="J71" s="137" t="s">
        <v>21</v>
      </c>
      <c r="K71" s="137"/>
      <c r="L71" s="137"/>
      <c r="M71" s="137"/>
      <c r="N71" s="137" t="s">
        <v>21</v>
      </c>
      <c r="O71" s="214" t="s">
        <v>21</v>
      </c>
      <c r="P71" s="145"/>
      <c r="S71" s="39">
        <v>1</v>
      </c>
      <c r="Y71" s="44" t="s">
        <v>2170</v>
      </c>
      <c r="Z71" s="39" t="s">
        <v>2162</v>
      </c>
      <c r="AA71" s="198"/>
      <c r="AB71" s="198"/>
    </row>
    <row r="72" s="39" customFormat="1" ht="48" spans="1:28">
      <c r="A72" s="130">
        <v>64</v>
      </c>
      <c r="B72" s="131" t="s">
        <v>1055</v>
      </c>
      <c r="C72" s="132" t="s">
        <v>2159</v>
      </c>
      <c r="D72" s="132" t="s">
        <v>2056</v>
      </c>
      <c r="E72" s="133" t="s">
        <v>59</v>
      </c>
      <c r="F72" s="200"/>
      <c r="G72" s="133" t="s">
        <v>1056</v>
      </c>
      <c r="H72" s="134">
        <v>28711.42</v>
      </c>
      <c r="I72" s="133" t="s">
        <v>2177</v>
      </c>
      <c r="J72" s="133" t="s">
        <v>2178</v>
      </c>
      <c r="K72" s="132"/>
      <c r="L72" s="132"/>
      <c r="M72" s="132"/>
      <c r="N72" s="133">
        <v>2021.1</v>
      </c>
      <c r="O72" s="186"/>
      <c r="P72" s="145" t="s">
        <v>462</v>
      </c>
      <c r="Q72" s="39">
        <v>1</v>
      </c>
      <c r="R72" s="39">
        <v>1</v>
      </c>
      <c r="T72" s="39">
        <v>1</v>
      </c>
      <c r="Y72" s="44" t="s">
        <v>2170</v>
      </c>
      <c r="Z72" s="39" t="s">
        <v>2162</v>
      </c>
      <c r="AA72" s="198"/>
      <c r="AB72" s="198"/>
    </row>
    <row r="73" s="39" customFormat="1" ht="24" spans="1:28">
      <c r="A73" s="130">
        <v>65</v>
      </c>
      <c r="B73" s="131" t="s">
        <v>1057</v>
      </c>
      <c r="C73" s="132" t="s">
        <v>2159</v>
      </c>
      <c r="D73" s="132" t="s">
        <v>2056</v>
      </c>
      <c r="E73" s="133" t="s">
        <v>59</v>
      </c>
      <c r="F73" s="200"/>
      <c r="G73" s="133" t="s">
        <v>2179</v>
      </c>
      <c r="H73" s="201" t="s">
        <v>21</v>
      </c>
      <c r="I73" s="133" t="s">
        <v>21</v>
      </c>
      <c r="J73" s="133" t="s">
        <v>21</v>
      </c>
      <c r="K73" s="132"/>
      <c r="L73" s="132"/>
      <c r="M73" s="132"/>
      <c r="N73" s="133" t="s">
        <v>21</v>
      </c>
      <c r="O73" s="186"/>
      <c r="P73" s="145"/>
      <c r="S73" s="39">
        <v>1</v>
      </c>
      <c r="Y73" s="44" t="s">
        <v>2170</v>
      </c>
      <c r="Z73" s="39" t="s">
        <v>2162</v>
      </c>
      <c r="AA73" s="198"/>
      <c r="AB73" s="198"/>
    </row>
    <row r="74" s="39" customFormat="1" ht="36" spans="1:28">
      <c r="A74" s="130">
        <v>66</v>
      </c>
      <c r="B74" s="131" t="s">
        <v>1023</v>
      </c>
      <c r="C74" s="132" t="s">
        <v>2159</v>
      </c>
      <c r="D74" s="132" t="s">
        <v>2056</v>
      </c>
      <c r="E74" s="133" t="s">
        <v>59</v>
      </c>
      <c r="F74" s="200"/>
      <c r="G74" s="133" t="s">
        <v>1024</v>
      </c>
      <c r="H74" s="201">
        <v>500000</v>
      </c>
      <c r="I74" s="133" t="s">
        <v>21</v>
      </c>
      <c r="J74" s="133" t="s">
        <v>21</v>
      </c>
      <c r="K74" s="132"/>
      <c r="L74" s="132"/>
      <c r="M74" s="132"/>
      <c r="N74" s="133" t="s">
        <v>21</v>
      </c>
      <c r="O74" s="186"/>
      <c r="P74" s="145" t="s">
        <v>462</v>
      </c>
      <c r="Q74" s="39">
        <v>1</v>
      </c>
      <c r="T74" s="39">
        <v>1</v>
      </c>
      <c r="Y74" s="44" t="s">
        <v>2170</v>
      </c>
      <c r="Z74" s="39" t="s">
        <v>2162</v>
      </c>
      <c r="AA74" s="198"/>
      <c r="AB74" s="198"/>
    </row>
    <row r="75" s="39" customFormat="1" ht="27" spans="1:28">
      <c r="A75" s="202">
        <v>67</v>
      </c>
      <c r="B75" s="203" t="s">
        <v>1049</v>
      </c>
      <c r="C75" s="204" t="s">
        <v>2159</v>
      </c>
      <c r="D75" s="204" t="s">
        <v>2056</v>
      </c>
      <c r="E75" s="205" t="s">
        <v>47</v>
      </c>
      <c r="F75" s="206"/>
      <c r="G75" s="205" t="s">
        <v>1050</v>
      </c>
      <c r="H75" s="207" t="s">
        <v>21</v>
      </c>
      <c r="I75" s="205" t="s">
        <v>21</v>
      </c>
      <c r="J75" s="205" t="s">
        <v>21</v>
      </c>
      <c r="K75" s="204"/>
      <c r="L75" s="204"/>
      <c r="M75" s="204"/>
      <c r="N75" s="205" t="s">
        <v>21</v>
      </c>
      <c r="O75" s="215"/>
      <c r="P75" s="169"/>
      <c r="R75" s="39">
        <v>1</v>
      </c>
      <c r="S75" s="39">
        <v>1</v>
      </c>
      <c r="Y75" s="44" t="s">
        <v>2170</v>
      </c>
      <c r="Z75" s="39" t="s">
        <v>2162</v>
      </c>
      <c r="AA75" s="198" t="s">
        <v>38</v>
      </c>
      <c r="AB75" s="198" t="s">
        <v>2180</v>
      </c>
    </row>
    <row r="76" s="39" customFormat="1" ht="72" spans="1:28">
      <c r="A76" s="130">
        <v>68</v>
      </c>
      <c r="B76" s="131" t="s">
        <v>1705</v>
      </c>
      <c r="C76" s="132" t="s">
        <v>2159</v>
      </c>
      <c r="D76" s="132" t="s">
        <v>2056</v>
      </c>
      <c r="E76" s="133" t="s">
        <v>278</v>
      </c>
      <c r="F76" s="200"/>
      <c r="G76" s="133" t="s">
        <v>2181</v>
      </c>
      <c r="H76" s="134">
        <v>130000</v>
      </c>
      <c r="I76" s="216">
        <v>2020.12</v>
      </c>
      <c r="J76" s="216">
        <v>2023.12</v>
      </c>
      <c r="K76" s="132"/>
      <c r="L76" s="132"/>
      <c r="M76" s="132"/>
      <c r="N76" s="133" t="s">
        <v>1707</v>
      </c>
      <c r="O76" s="186" t="s">
        <v>85</v>
      </c>
      <c r="P76" s="145" t="s">
        <v>462</v>
      </c>
      <c r="Y76" s="44" t="s">
        <v>2170</v>
      </c>
      <c r="Z76" s="39" t="s">
        <v>2162</v>
      </c>
      <c r="AA76" s="198"/>
      <c r="AB76" s="198"/>
    </row>
    <row r="77" s="39" customFormat="1" ht="24" spans="1:28">
      <c r="A77" s="208">
        <v>69</v>
      </c>
      <c r="B77" s="131" t="s">
        <v>2182</v>
      </c>
      <c r="C77" s="132" t="s">
        <v>2159</v>
      </c>
      <c r="D77" s="132" t="s">
        <v>2056</v>
      </c>
      <c r="E77" s="133" t="s">
        <v>38</v>
      </c>
      <c r="F77" s="200"/>
      <c r="G77" s="133" t="s">
        <v>2183</v>
      </c>
      <c r="H77" s="134">
        <v>50000</v>
      </c>
      <c r="I77" s="133" t="s">
        <v>21</v>
      </c>
      <c r="J77" s="133" t="s">
        <v>21</v>
      </c>
      <c r="K77" s="132"/>
      <c r="L77" s="132"/>
      <c r="M77" s="132"/>
      <c r="N77" s="133" t="s">
        <v>21</v>
      </c>
      <c r="O77" s="133"/>
      <c r="P77" s="145" t="s">
        <v>462</v>
      </c>
      <c r="Y77" s="44" t="s">
        <v>2170</v>
      </c>
      <c r="Z77" s="39" t="s">
        <v>2162</v>
      </c>
      <c r="AA77" s="198"/>
      <c r="AB77" s="198"/>
    </row>
    <row r="78" ht="24.75" spans="1:28">
      <c r="A78" s="209">
        <v>70</v>
      </c>
      <c r="B78" s="210" t="s">
        <v>907</v>
      </c>
      <c r="C78" s="211"/>
      <c r="D78" s="211"/>
      <c r="E78" s="211"/>
      <c r="F78" s="210" t="s">
        <v>908</v>
      </c>
      <c r="G78" s="211"/>
      <c r="H78" s="212">
        <v>84830.71</v>
      </c>
      <c r="I78" s="217">
        <v>2020.3</v>
      </c>
      <c r="J78" s="211"/>
      <c r="K78" s="211"/>
      <c r="L78" s="211"/>
      <c r="M78" s="211"/>
      <c r="N78" s="218" t="s">
        <v>262</v>
      </c>
      <c r="O78" s="218"/>
      <c r="P78" s="219" t="s">
        <v>462</v>
      </c>
      <c r="Y78" s="11" t="s">
        <v>2058</v>
      </c>
      <c r="Z78" s="39" t="s">
        <v>2184</v>
      </c>
      <c r="AA78" s="45" t="s">
        <v>264</v>
      </c>
      <c r="AB78" s="45" t="s">
        <v>274</v>
      </c>
    </row>
    <row r="79" s="1" customFormat="1" ht="28.5" customHeight="1" spans="1:16">
      <c r="A79" s="213" t="s">
        <v>1168</v>
      </c>
      <c r="B79" s="213"/>
      <c r="C79" s="213"/>
      <c r="D79" s="213"/>
      <c r="E79" s="213"/>
      <c r="F79" s="213"/>
      <c r="G79" s="213"/>
      <c r="H79" s="213"/>
      <c r="I79" s="213"/>
      <c r="J79" s="213"/>
      <c r="K79" s="213"/>
      <c r="L79" s="213"/>
      <c r="M79" s="213"/>
      <c r="N79" s="213"/>
      <c r="O79" s="213"/>
      <c r="P79" s="213"/>
    </row>
    <row r="80" customHeight="1"/>
  </sheetData>
  <mergeCells count="19">
    <mergeCell ref="A1:O1"/>
    <mergeCell ref="D2:E2"/>
    <mergeCell ref="K2:L2"/>
    <mergeCell ref="M2:N2"/>
    <mergeCell ref="A3:P3"/>
    <mergeCell ref="AA3:AB3"/>
    <mergeCell ref="AC3:AD3"/>
    <mergeCell ref="A4:P4"/>
    <mergeCell ref="A24:P24"/>
    <mergeCell ref="A33:P33"/>
    <mergeCell ref="A41:O41"/>
    <mergeCell ref="A59:P59"/>
    <mergeCell ref="A79:P79"/>
    <mergeCell ref="B5:B6"/>
    <mergeCell ref="B42:B52"/>
    <mergeCell ref="B53:B57"/>
    <mergeCell ref="B60:B63"/>
    <mergeCell ref="B64:B66"/>
    <mergeCell ref="B67:B70"/>
  </mergeCells>
  <dataValidations count="1">
    <dataValidation type="list" allowBlank="1" showInputMessage="1" showErrorMessage="1" sqref="E80">
      <formula1>"新建,续建,谋划"</formula1>
    </dataValidation>
  </dataValidations>
  <pageMargins left="0.699305555555556" right="0.699305555555556" top="0.75" bottom="0.75" header="0.3" footer="0.3"/>
  <pageSetup paperSize="9" orientation="portrait"/>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8"/>
  <sheetViews>
    <sheetView topLeftCell="A25" workbookViewId="0">
      <selection activeCell="D33" sqref="D33"/>
    </sheetView>
  </sheetViews>
  <sheetFormatPr defaultColWidth="9.81666666666667" defaultRowHeight="13.5"/>
  <cols>
    <col min="1" max="1" width="19.2583333333333" customWidth="1"/>
    <col min="2" max="2" width="18.875" customWidth="1"/>
    <col min="3" max="3" width="17.375" customWidth="1"/>
    <col min="4" max="4" width="17.125" customWidth="1"/>
    <col min="6" max="6" width="20.875" customWidth="1"/>
    <col min="7" max="7" width="10.2583333333333" customWidth="1"/>
    <col min="8" max="8" width="56.125" style="2" customWidth="1"/>
  </cols>
  <sheetData>
    <row r="1" ht="15" spans="1:6">
      <c r="A1" s="3" t="s">
        <v>2037</v>
      </c>
      <c r="B1" s="4" t="s">
        <v>2</v>
      </c>
      <c r="C1" s="4" t="s">
        <v>2041</v>
      </c>
      <c r="D1" s="5" t="s">
        <v>2185</v>
      </c>
      <c r="E1" s="6" t="s">
        <v>4</v>
      </c>
      <c r="F1" s="7" t="s">
        <v>1918</v>
      </c>
    </row>
    <row r="2" ht="15" spans="1:6">
      <c r="A2" s="8" t="s">
        <v>2186</v>
      </c>
      <c r="B2" s="9"/>
      <c r="C2" s="9"/>
      <c r="D2" s="9"/>
      <c r="E2" s="9"/>
      <c r="F2" s="10"/>
    </row>
    <row r="3" ht="15" spans="1:8">
      <c r="A3" s="8" t="s">
        <v>2187</v>
      </c>
      <c r="B3" s="9"/>
      <c r="C3" s="9"/>
      <c r="D3" s="9"/>
      <c r="E3" s="9"/>
      <c r="F3" s="10"/>
      <c r="G3" s="11" t="s">
        <v>16</v>
      </c>
      <c r="H3" s="12" t="s">
        <v>17</v>
      </c>
    </row>
    <row r="4" ht="29.25" spans="1:6">
      <c r="A4" s="13">
        <v>1</v>
      </c>
      <c r="B4" s="14" t="s">
        <v>27</v>
      </c>
      <c r="C4" s="15">
        <v>5000000</v>
      </c>
      <c r="D4" s="15" t="s">
        <v>22</v>
      </c>
      <c r="E4" s="16"/>
      <c r="F4" s="17"/>
    </row>
    <row r="5" ht="15" spans="1:6">
      <c r="A5" s="13">
        <v>2</v>
      </c>
      <c r="B5" s="14" t="s">
        <v>2188</v>
      </c>
      <c r="C5" s="15">
        <v>35701</v>
      </c>
      <c r="D5" s="15" t="s">
        <v>149</v>
      </c>
      <c r="E5" s="16"/>
      <c r="F5" s="18" t="s">
        <v>462</v>
      </c>
    </row>
    <row r="6" ht="29.25" spans="1:6">
      <c r="A6" s="13">
        <v>3</v>
      </c>
      <c r="B6" s="14" t="s">
        <v>394</v>
      </c>
      <c r="C6" s="15">
        <v>334100</v>
      </c>
      <c r="D6" s="15" t="s">
        <v>137</v>
      </c>
      <c r="E6" s="16" t="s">
        <v>85</v>
      </c>
      <c r="F6" s="18" t="s">
        <v>462</v>
      </c>
    </row>
    <row r="7" ht="29.25" spans="1:8">
      <c r="A7" s="13">
        <v>4</v>
      </c>
      <c r="B7" s="14" t="s">
        <v>151</v>
      </c>
      <c r="C7" s="19">
        <v>25400</v>
      </c>
      <c r="D7" s="19" t="s">
        <v>153</v>
      </c>
      <c r="E7" s="16"/>
      <c r="F7" s="20"/>
      <c r="G7" s="11" t="s">
        <v>101</v>
      </c>
      <c r="H7" s="21" t="s">
        <v>2189</v>
      </c>
    </row>
    <row r="8" ht="29.25" spans="1:8">
      <c r="A8" s="13">
        <v>5</v>
      </c>
      <c r="B8" s="14" t="s">
        <v>154</v>
      </c>
      <c r="C8" s="19">
        <v>220500</v>
      </c>
      <c r="D8" s="19" t="s">
        <v>153</v>
      </c>
      <c r="E8" s="16"/>
      <c r="F8" s="20"/>
      <c r="G8" s="11" t="s">
        <v>101</v>
      </c>
      <c r="H8" s="21" t="s">
        <v>2190</v>
      </c>
    </row>
    <row r="9" ht="29.25" spans="1:8">
      <c r="A9" s="13">
        <v>6</v>
      </c>
      <c r="B9" s="14" t="s">
        <v>157</v>
      </c>
      <c r="C9" s="19">
        <v>402000</v>
      </c>
      <c r="D9" s="19" t="s">
        <v>153</v>
      </c>
      <c r="E9" s="16"/>
      <c r="F9" s="20"/>
      <c r="G9" s="11" t="s">
        <v>101</v>
      </c>
      <c r="H9" s="21" t="s">
        <v>2191</v>
      </c>
    </row>
    <row r="10" ht="15" spans="1:6">
      <c r="A10" s="13">
        <v>7</v>
      </c>
      <c r="B10" s="14" t="s">
        <v>2192</v>
      </c>
      <c r="C10" s="15">
        <v>94197</v>
      </c>
      <c r="D10" s="15" t="s">
        <v>37</v>
      </c>
      <c r="E10" s="16"/>
      <c r="F10" s="20"/>
    </row>
    <row r="11" ht="29.25" spans="1:6">
      <c r="A11" s="13">
        <v>8</v>
      </c>
      <c r="B11" s="14" t="s">
        <v>222</v>
      </c>
      <c r="C11" s="15">
        <v>4950</v>
      </c>
      <c r="D11" s="15" t="s">
        <v>37</v>
      </c>
      <c r="E11" s="16"/>
      <c r="F11" s="20"/>
    </row>
    <row r="12" ht="15" spans="1:6">
      <c r="A12" s="13">
        <v>9</v>
      </c>
      <c r="B12" s="14" t="s">
        <v>254</v>
      </c>
      <c r="C12" s="15">
        <v>31700</v>
      </c>
      <c r="D12" s="15" t="s">
        <v>247</v>
      </c>
      <c r="E12" s="16" t="s">
        <v>85</v>
      </c>
      <c r="F12" s="18" t="s">
        <v>462</v>
      </c>
    </row>
    <row r="13" ht="29.25" spans="1:6">
      <c r="A13" s="13">
        <v>10</v>
      </c>
      <c r="B13" s="14" t="s">
        <v>2193</v>
      </c>
      <c r="C13" s="15">
        <v>540000</v>
      </c>
      <c r="D13" s="15" t="s">
        <v>21</v>
      </c>
      <c r="E13" s="16"/>
      <c r="F13" s="22"/>
    </row>
    <row r="14" ht="29.25" spans="1:6">
      <c r="A14" s="13">
        <v>11</v>
      </c>
      <c r="B14" s="14" t="s">
        <v>182</v>
      </c>
      <c r="C14" s="15">
        <v>396346</v>
      </c>
      <c r="D14" s="15" t="s">
        <v>137</v>
      </c>
      <c r="E14" s="16" t="s">
        <v>85</v>
      </c>
      <c r="F14" s="18" t="s">
        <v>462</v>
      </c>
    </row>
    <row r="15" ht="43.5" spans="1:6">
      <c r="A15" s="13">
        <v>12</v>
      </c>
      <c r="B15" s="14" t="s">
        <v>1280</v>
      </c>
      <c r="C15" s="15">
        <v>260510</v>
      </c>
      <c r="D15" s="15" t="s">
        <v>37</v>
      </c>
      <c r="E15" s="16"/>
      <c r="F15" s="22"/>
    </row>
    <row r="16" ht="29.25" spans="1:6">
      <c r="A16" s="13">
        <v>13</v>
      </c>
      <c r="B16" s="14" t="s">
        <v>131</v>
      </c>
      <c r="C16" s="15">
        <v>250000</v>
      </c>
      <c r="D16" s="15" t="s">
        <v>21</v>
      </c>
      <c r="E16" s="16"/>
      <c r="F16" s="22"/>
    </row>
    <row r="17" ht="57.75" spans="1:6">
      <c r="A17" s="13">
        <v>14</v>
      </c>
      <c r="B17" s="14" t="s">
        <v>135</v>
      </c>
      <c r="C17" s="15">
        <v>226116</v>
      </c>
      <c r="D17" s="15" t="s">
        <v>137</v>
      </c>
      <c r="E17" s="16"/>
      <c r="F17" s="18" t="s">
        <v>462</v>
      </c>
    </row>
    <row r="18" ht="57.75" spans="1:6">
      <c r="A18" s="13">
        <v>15</v>
      </c>
      <c r="B18" s="14" t="s">
        <v>138</v>
      </c>
      <c r="C18" s="15">
        <v>214304</v>
      </c>
      <c r="D18" s="15" t="s">
        <v>137</v>
      </c>
      <c r="E18" s="16"/>
      <c r="F18" s="18" t="s">
        <v>462</v>
      </c>
    </row>
    <row r="19" ht="29.25" spans="1:6">
      <c r="A19" s="13">
        <v>16</v>
      </c>
      <c r="B19" s="14" t="s">
        <v>142</v>
      </c>
      <c r="C19" s="15">
        <v>200000</v>
      </c>
      <c r="D19" s="15" t="s">
        <v>21</v>
      </c>
      <c r="E19" s="16"/>
      <c r="F19" s="22"/>
    </row>
    <row r="20" ht="29.25" spans="1:6">
      <c r="A20" s="13">
        <v>17</v>
      </c>
      <c r="B20" s="14" t="s">
        <v>225</v>
      </c>
      <c r="C20" s="15">
        <v>160000</v>
      </c>
      <c r="D20" s="15" t="s">
        <v>21</v>
      </c>
      <c r="E20" s="16"/>
      <c r="F20" s="22"/>
    </row>
    <row r="21" ht="29.25" spans="1:6">
      <c r="A21" s="13">
        <v>18</v>
      </c>
      <c r="B21" s="14" t="s">
        <v>140</v>
      </c>
      <c r="C21" s="15">
        <v>144310</v>
      </c>
      <c r="D21" s="15" t="s">
        <v>137</v>
      </c>
      <c r="E21" s="16"/>
      <c r="F21" s="18" t="s">
        <v>462</v>
      </c>
    </row>
    <row r="22" ht="43.5" spans="1:6">
      <c r="A22" s="13">
        <v>19</v>
      </c>
      <c r="B22" s="14" t="s">
        <v>2194</v>
      </c>
      <c r="C22" s="15">
        <v>127300</v>
      </c>
      <c r="D22" s="15" t="s">
        <v>137</v>
      </c>
      <c r="E22" s="16" t="s">
        <v>85</v>
      </c>
      <c r="F22" s="18" t="s">
        <v>462</v>
      </c>
    </row>
    <row r="23" ht="43.5" spans="1:6">
      <c r="A23" s="13">
        <v>20</v>
      </c>
      <c r="B23" s="14" t="s">
        <v>186</v>
      </c>
      <c r="C23" s="15">
        <v>126449</v>
      </c>
      <c r="D23" s="15" t="s">
        <v>137</v>
      </c>
      <c r="E23" s="16"/>
      <c r="F23" s="18" t="s">
        <v>462</v>
      </c>
    </row>
    <row r="24" ht="29.25" spans="1:6">
      <c r="A24" s="13">
        <v>21</v>
      </c>
      <c r="B24" s="14" t="s">
        <v>2195</v>
      </c>
      <c r="C24" s="15">
        <v>317000</v>
      </c>
      <c r="D24" s="15" t="s">
        <v>2196</v>
      </c>
      <c r="E24" s="16"/>
      <c r="F24" s="22"/>
    </row>
    <row r="25" ht="29.25" spans="1:6">
      <c r="A25" s="13">
        <v>22</v>
      </c>
      <c r="B25" s="14" t="s">
        <v>2197</v>
      </c>
      <c r="C25" s="15">
        <v>170600</v>
      </c>
      <c r="D25" s="15" t="s">
        <v>247</v>
      </c>
      <c r="E25" s="16"/>
      <c r="F25" s="22"/>
    </row>
    <row r="26" ht="29.25" spans="1:6">
      <c r="A26" s="13">
        <v>23</v>
      </c>
      <c r="B26" s="14" t="s">
        <v>260</v>
      </c>
      <c r="C26" s="15">
        <v>154000</v>
      </c>
      <c r="D26" s="15" t="s">
        <v>262</v>
      </c>
      <c r="E26" s="16"/>
      <c r="F26" s="22"/>
    </row>
    <row r="27" ht="15" spans="1:6">
      <c r="A27" s="13">
        <v>24</v>
      </c>
      <c r="B27" s="14" t="s">
        <v>2198</v>
      </c>
      <c r="C27" s="15">
        <v>140000</v>
      </c>
      <c r="D27" s="15" t="s">
        <v>277</v>
      </c>
      <c r="E27" s="16"/>
      <c r="F27" s="22"/>
    </row>
    <row r="28" ht="29.25" spans="1:6">
      <c r="A28" s="13">
        <v>25</v>
      </c>
      <c r="B28" s="14" t="s">
        <v>2199</v>
      </c>
      <c r="C28" s="15">
        <v>120000</v>
      </c>
      <c r="D28" s="15" t="s">
        <v>21</v>
      </c>
      <c r="E28" s="16"/>
      <c r="F28" s="22"/>
    </row>
    <row r="29" ht="141.95" customHeight="1" spans="1:8">
      <c r="A29" s="13">
        <v>26</v>
      </c>
      <c r="B29" s="14" t="s">
        <v>436</v>
      </c>
      <c r="C29" s="15">
        <v>59000</v>
      </c>
      <c r="D29" s="15" t="s">
        <v>2200</v>
      </c>
      <c r="E29" s="16" t="s">
        <v>85</v>
      </c>
      <c r="F29" s="18" t="s">
        <v>462</v>
      </c>
      <c r="G29" s="23" t="s">
        <v>660</v>
      </c>
      <c r="H29" s="21" t="s">
        <v>2201</v>
      </c>
    </row>
    <row r="30" ht="29.25" spans="1:6">
      <c r="A30" s="13">
        <v>27</v>
      </c>
      <c r="B30" s="14" t="s">
        <v>439</v>
      </c>
      <c r="C30" s="15">
        <v>10000</v>
      </c>
      <c r="D30" s="15" t="s">
        <v>311</v>
      </c>
      <c r="E30" s="16"/>
      <c r="F30" s="22"/>
    </row>
    <row r="31" ht="15" spans="1:6">
      <c r="A31" s="13">
        <v>28</v>
      </c>
      <c r="B31" s="14" t="s">
        <v>441</v>
      </c>
      <c r="C31" s="15">
        <v>22000</v>
      </c>
      <c r="D31" s="15" t="s">
        <v>277</v>
      </c>
      <c r="E31" s="16"/>
      <c r="F31" s="22"/>
    </row>
    <row r="32" ht="15" spans="1:6">
      <c r="A32" s="8" t="s">
        <v>2202</v>
      </c>
      <c r="B32" s="9"/>
      <c r="C32" s="9"/>
      <c r="D32" s="9"/>
      <c r="E32" s="9"/>
      <c r="F32" s="10"/>
    </row>
    <row r="33" ht="29.25" spans="1:8">
      <c r="A33" s="13">
        <v>29</v>
      </c>
      <c r="B33" s="14" t="s">
        <v>1741</v>
      </c>
      <c r="C33" s="15">
        <v>45000</v>
      </c>
      <c r="D33" s="19" t="s">
        <v>1616</v>
      </c>
      <c r="E33" s="16"/>
      <c r="F33" s="18" t="s">
        <v>462</v>
      </c>
      <c r="G33" t="s">
        <v>1082</v>
      </c>
      <c r="H33" s="2" t="s">
        <v>1110</v>
      </c>
    </row>
    <row r="34" ht="43.5" spans="1:8">
      <c r="A34" s="13">
        <v>30</v>
      </c>
      <c r="B34" s="14" t="s">
        <v>1736</v>
      </c>
      <c r="C34" s="15">
        <v>11000</v>
      </c>
      <c r="D34" s="19" t="s">
        <v>1730</v>
      </c>
      <c r="E34" s="16" t="s">
        <v>85</v>
      </c>
      <c r="F34" s="18" t="s">
        <v>462</v>
      </c>
      <c r="G34" t="s">
        <v>1082</v>
      </c>
      <c r="H34" s="21" t="s">
        <v>2143</v>
      </c>
    </row>
    <row r="35" ht="15" spans="1:6">
      <c r="A35" s="8" t="s">
        <v>2203</v>
      </c>
      <c r="B35" s="9"/>
      <c r="C35" s="9"/>
      <c r="D35" s="9"/>
      <c r="E35" s="9"/>
      <c r="F35" s="10"/>
    </row>
    <row r="36" ht="29.25" spans="1:6">
      <c r="A36" s="13">
        <v>31</v>
      </c>
      <c r="B36" s="14" t="s">
        <v>946</v>
      </c>
      <c r="C36" s="15">
        <v>30000</v>
      </c>
      <c r="D36" s="15" t="s">
        <v>520</v>
      </c>
      <c r="E36" s="16"/>
      <c r="F36" s="18"/>
    </row>
    <row r="37" ht="29.25" spans="1:6">
      <c r="A37" s="13">
        <v>32</v>
      </c>
      <c r="B37" s="14" t="s">
        <v>950</v>
      </c>
      <c r="C37" s="15">
        <v>25667</v>
      </c>
      <c r="D37" s="15" t="s">
        <v>2204</v>
      </c>
      <c r="E37" s="16"/>
      <c r="F37" s="18" t="s">
        <v>462</v>
      </c>
    </row>
    <row r="38" ht="29.25" spans="1:6">
      <c r="A38" s="13">
        <v>33</v>
      </c>
      <c r="B38" s="14" t="s">
        <v>938</v>
      </c>
      <c r="C38" s="15">
        <v>200000</v>
      </c>
      <c r="D38" s="15" t="s">
        <v>2205</v>
      </c>
      <c r="E38" s="16"/>
      <c r="F38" s="22"/>
    </row>
    <row r="39" ht="29.25" spans="1:6">
      <c r="A39" s="13">
        <v>34</v>
      </c>
      <c r="B39" s="14" t="s">
        <v>976</v>
      </c>
      <c r="C39" s="15">
        <v>600000</v>
      </c>
      <c r="D39" s="15" t="s">
        <v>2205</v>
      </c>
      <c r="E39" s="16"/>
      <c r="F39" s="22"/>
    </row>
    <row r="40" ht="29.25" spans="1:6">
      <c r="A40" s="13">
        <v>35</v>
      </c>
      <c r="B40" s="14" t="s">
        <v>973</v>
      </c>
      <c r="C40" s="15">
        <v>406500</v>
      </c>
      <c r="D40" s="15" t="s">
        <v>21</v>
      </c>
      <c r="E40" s="16"/>
      <c r="F40" s="22"/>
    </row>
    <row r="41" ht="29.25" spans="1:6">
      <c r="A41" s="13">
        <v>36</v>
      </c>
      <c r="B41" s="14" t="s">
        <v>2083</v>
      </c>
      <c r="C41" s="15">
        <v>240000</v>
      </c>
      <c r="D41" s="15" t="s">
        <v>1564</v>
      </c>
      <c r="E41" s="16"/>
      <c r="F41" s="22"/>
    </row>
    <row r="42" ht="15" spans="1:6">
      <c r="A42" s="13">
        <v>37</v>
      </c>
      <c r="B42" s="14" t="s">
        <v>2144</v>
      </c>
      <c r="C42" s="15">
        <v>200000</v>
      </c>
      <c r="D42" s="15" t="s">
        <v>247</v>
      </c>
      <c r="E42" s="16"/>
      <c r="F42" s="18" t="s">
        <v>462</v>
      </c>
    </row>
    <row r="43" ht="29.25" spans="1:6">
      <c r="A43" s="13">
        <v>38</v>
      </c>
      <c r="B43" s="14" t="s">
        <v>551</v>
      </c>
      <c r="C43" s="15">
        <v>1200000</v>
      </c>
      <c r="D43" s="15" t="s">
        <v>553</v>
      </c>
      <c r="E43" s="16"/>
      <c r="F43" s="22"/>
    </row>
    <row r="44" ht="29.25" spans="1:6">
      <c r="A44" s="13">
        <v>39</v>
      </c>
      <c r="B44" s="14" t="s">
        <v>2206</v>
      </c>
      <c r="C44" s="15">
        <v>2000000</v>
      </c>
      <c r="D44" s="15" t="s">
        <v>2205</v>
      </c>
      <c r="E44" s="16"/>
      <c r="F44" s="22"/>
    </row>
    <row r="45" ht="43.5" spans="1:6">
      <c r="A45" s="13">
        <v>40</v>
      </c>
      <c r="B45" s="14" t="s">
        <v>2207</v>
      </c>
      <c r="C45" s="15">
        <v>178000</v>
      </c>
      <c r="D45" s="15" t="s">
        <v>37</v>
      </c>
      <c r="E45" s="16"/>
      <c r="F45" s="13"/>
    </row>
    <row r="46" ht="29.25" spans="1:6">
      <c r="A46" s="13">
        <v>41</v>
      </c>
      <c r="B46" s="14" t="s">
        <v>2208</v>
      </c>
      <c r="C46" s="15">
        <v>46704</v>
      </c>
      <c r="D46" s="15" t="s">
        <v>21</v>
      </c>
      <c r="E46" s="16"/>
      <c r="F46" s="18" t="s">
        <v>462</v>
      </c>
    </row>
    <row r="47" ht="15" spans="1:6">
      <c r="A47" s="13">
        <v>42</v>
      </c>
      <c r="B47" s="14" t="s">
        <v>2209</v>
      </c>
      <c r="C47" s="15">
        <v>35000</v>
      </c>
      <c r="D47" s="15" t="s">
        <v>2210</v>
      </c>
      <c r="E47" s="16"/>
      <c r="F47" s="18" t="s">
        <v>462</v>
      </c>
    </row>
    <row r="48" ht="15" spans="1:6">
      <c r="A48" s="13">
        <v>43</v>
      </c>
      <c r="B48" s="14" t="s">
        <v>2211</v>
      </c>
      <c r="C48" s="15">
        <v>25000</v>
      </c>
      <c r="D48" s="15" t="s">
        <v>144</v>
      </c>
      <c r="E48" s="16"/>
      <c r="F48" s="18"/>
    </row>
    <row r="49" ht="29.25" spans="1:6">
      <c r="A49" s="13">
        <v>44</v>
      </c>
      <c r="B49" s="14" t="s">
        <v>538</v>
      </c>
      <c r="C49" s="15">
        <v>71500</v>
      </c>
      <c r="D49" s="15" t="s">
        <v>21</v>
      </c>
      <c r="E49" s="16" t="s">
        <v>85</v>
      </c>
      <c r="F49" s="18" t="s">
        <v>462</v>
      </c>
    </row>
    <row r="50" ht="41.25" spans="1:8">
      <c r="A50" s="24">
        <v>45</v>
      </c>
      <c r="B50" s="25" t="s">
        <v>2212</v>
      </c>
      <c r="C50" s="26">
        <v>39000</v>
      </c>
      <c r="D50" s="26" t="s">
        <v>21</v>
      </c>
      <c r="E50" s="27" t="s">
        <v>85</v>
      </c>
      <c r="F50" s="28" t="s">
        <v>462</v>
      </c>
      <c r="G50" s="29" t="s">
        <v>24</v>
      </c>
      <c r="H50" s="21" t="s">
        <v>2213</v>
      </c>
    </row>
    <row r="51" ht="15" spans="1:6">
      <c r="A51" s="8" t="s">
        <v>2214</v>
      </c>
      <c r="B51" s="9"/>
      <c r="C51" s="9"/>
      <c r="D51" s="9"/>
      <c r="E51" s="9"/>
      <c r="F51" s="10"/>
    </row>
    <row r="52" ht="29.25" spans="1:8">
      <c r="A52" s="13">
        <v>46</v>
      </c>
      <c r="B52" s="14" t="s">
        <v>995</v>
      </c>
      <c r="C52" s="15">
        <v>56000</v>
      </c>
      <c r="D52" s="30" t="s">
        <v>569</v>
      </c>
      <c r="E52" s="16"/>
      <c r="F52" s="22"/>
      <c r="G52" t="s">
        <v>273</v>
      </c>
      <c r="H52" s="21" t="s">
        <v>2081</v>
      </c>
    </row>
    <row r="53" ht="15" spans="1:6">
      <c r="A53" s="8" t="s">
        <v>2215</v>
      </c>
      <c r="B53" s="9"/>
      <c r="C53" s="9"/>
      <c r="D53" s="9"/>
      <c r="E53" s="9"/>
      <c r="F53" s="10"/>
    </row>
    <row r="54" ht="29.25" spans="1:6">
      <c r="A54" s="13">
        <v>47</v>
      </c>
      <c r="B54" s="14" t="s">
        <v>1090</v>
      </c>
      <c r="C54" s="15">
        <v>600000</v>
      </c>
      <c r="D54" s="15" t="s">
        <v>1092</v>
      </c>
      <c r="E54" s="14"/>
      <c r="F54" s="31" t="s">
        <v>462</v>
      </c>
    </row>
    <row r="55" ht="29.25" spans="1:8">
      <c r="A55" s="13">
        <v>48</v>
      </c>
      <c r="B55" s="14" t="s">
        <v>1094</v>
      </c>
      <c r="C55" s="15">
        <v>113500</v>
      </c>
      <c r="D55" s="30" t="s">
        <v>2216</v>
      </c>
      <c r="E55" s="16" t="s">
        <v>85</v>
      </c>
      <c r="F55" s="18" t="s">
        <v>462</v>
      </c>
      <c r="G55" s="2" t="s">
        <v>1092</v>
      </c>
      <c r="H55" s="21" t="s">
        <v>2217</v>
      </c>
    </row>
    <row r="56" ht="15" spans="1:6">
      <c r="A56" s="8" t="s">
        <v>2218</v>
      </c>
      <c r="B56" s="9"/>
      <c r="C56" s="9"/>
      <c r="D56" s="9"/>
      <c r="E56" s="9"/>
      <c r="F56" s="10"/>
    </row>
    <row r="57" ht="15" spans="1:6">
      <c r="A57" s="13">
        <v>49</v>
      </c>
      <c r="B57" s="14" t="s">
        <v>477</v>
      </c>
      <c r="C57" s="15">
        <v>150000</v>
      </c>
      <c r="D57" s="15" t="s">
        <v>464</v>
      </c>
      <c r="E57" s="16" t="s">
        <v>85</v>
      </c>
      <c r="F57" s="18" t="s">
        <v>462</v>
      </c>
    </row>
    <row r="58" ht="29.25" spans="1:6">
      <c r="A58" s="13">
        <v>50</v>
      </c>
      <c r="B58" s="14" t="s">
        <v>601</v>
      </c>
      <c r="C58" s="15">
        <v>220000</v>
      </c>
      <c r="D58" s="15" t="s">
        <v>464</v>
      </c>
      <c r="E58" s="32"/>
      <c r="F58" s="18" t="s">
        <v>462</v>
      </c>
    </row>
    <row r="59" ht="29.25" spans="1:6">
      <c r="A59" s="13">
        <v>51</v>
      </c>
      <c r="B59" s="14" t="s">
        <v>607</v>
      </c>
      <c r="C59" s="15">
        <v>120000</v>
      </c>
      <c r="D59" s="15" t="s">
        <v>21</v>
      </c>
      <c r="E59" s="32"/>
      <c r="F59" s="18"/>
    </row>
    <row r="60" ht="15" spans="1:6">
      <c r="A60" s="13">
        <v>52</v>
      </c>
      <c r="B60" s="14" t="s">
        <v>2219</v>
      </c>
      <c r="C60" s="15">
        <v>120000</v>
      </c>
      <c r="D60" s="15" t="s">
        <v>21</v>
      </c>
      <c r="E60" s="32"/>
      <c r="F60" s="18"/>
    </row>
    <row r="61" ht="15" spans="1:6">
      <c r="A61" s="8" t="s">
        <v>2220</v>
      </c>
      <c r="B61" s="9"/>
      <c r="C61" s="9"/>
      <c r="D61" s="9"/>
      <c r="E61" s="9"/>
      <c r="F61" s="10"/>
    </row>
    <row r="62" ht="43.5" spans="1:6">
      <c r="A62" s="13">
        <v>53</v>
      </c>
      <c r="B62" s="14" t="s">
        <v>1533</v>
      </c>
      <c r="C62" s="15">
        <v>941600</v>
      </c>
      <c r="D62" s="15" t="s">
        <v>692</v>
      </c>
      <c r="E62" s="16" t="s">
        <v>2221</v>
      </c>
      <c r="F62" s="18" t="s">
        <v>462</v>
      </c>
    </row>
    <row r="63" ht="15" spans="1:6">
      <c r="A63" s="13">
        <v>54</v>
      </c>
      <c r="B63" s="14" t="s">
        <v>876</v>
      </c>
      <c r="C63" s="15">
        <v>140000</v>
      </c>
      <c r="D63" s="15" t="s">
        <v>277</v>
      </c>
      <c r="E63" s="33"/>
      <c r="F63" s="18" t="s">
        <v>462</v>
      </c>
    </row>
    <row r="64" ht="15" spans="1:6">
      <c r="A64" s="34" t="s">
        <v>2222</v>
      </c>
      <c r="B64" s="32"/>
      <c r="C64" s="32"/>
      <c r="D64" s="32"/>
      <c r="E64" s="32"/>
      <c r="F64" s="35"/>
    </row>
    <row r="65" ht="29.25" spans="1:6">
      <c r="A65" s="13">
        <v>55</v>
      </c>
      <c r="B65" s="14" t="s">
        <v>1101</v>
      </c>
      <c r="C65" s="15">
        <v>129600</v>
      </c>
      <c r="D65" s="15" t="s">
        <v>2223</v>
      </c>
      <c r="E65" s="16"/>
      <c r="F65" s="18" t="s">
        <v>462</v>
      </c>
    </row>
    <row r="66" ht="29.25" spans="1:6">
      <c r="A66" s="13">
        <v>56</v>
      </c>
      <c r="B66" s="14" t="s">
        <v>2224</v>
      </c>
      <c r="C66" s="15">
        <v>75000</v>
      </c>
      <c r="D66" s="15" t="s">
        <v>247</v>
      </c>
      <c r="E66" s="16"/>
      <c r="F66" s="18" t="s">
        <v>462</v>
      </c>
    </row>
    <row r="67" ht="29.25" spans="1:6">
      <c r="A67" s="13">
        <v>57</v>
      </c>
      <c r="B67" s="14" t="s">
        <v>1125</v>
      </c>
      <c r="C67" s="15">
        <v>54366</v>
      </c>
      <c r="D67" s="15" t="s">
        <v>149</v>
      </c>
      <c r="E67" s="16" t="s">
        <v>85</v>
      </c>
      <c r="F67" s="18" t="s">
        <v>462</v>
      </c>
    </row>
    <row r="68" s="1" customFormat="1" ht="28.5" customHeight="1" spans="1:16">
      <c r="A68" s="36" t="s">
        <v>1168</v>
      </c>
      <c r="B68" s="36"/>
      <c r="C68" s="36"/>
      <c r="D68" s="36"/>
      <c r="E68" s="36"/>
      <c r="F68" s="36"/>
      <c r="G68" s="36"/>
      <c r="H68" s="36"/>
      <c r="I68" s="36"/>
      <c r="J68" s="36"/>
      <c r="K68" s="36"/>
      <c r="L68" s="36"/>
      <c r="M68" s="36"/>
      <c r="N68" s="36"/>
      <c r="O68" s="36"/>
      <c r="P68" s="36"/>
    </row>
  </sheetData>
  <mergeCells count="9">
    <mergeCell ref="A2:F2"/>
    <mergeCell ref="A3:F3"/>
    <mergeCell ref="A32:F32"/>
    <mergeCell ref="A35:F35"/>
    <mergeCell ref="A51:F51"/>
    <mergeCell ref="A53:F53"/>
    <mergeCell ref="A56:F56"/>
    <mergeCell ref="A61:F61"/>
    <mergeCell ref="A64:F64"/>
  </mergeCells>
  <pageMargins left="0.699305555555556" right="0.699305555555556" top="0.75" bottom="0.75" header="0.3" footer="0.3"/>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_9_4_2" rangeCreator="" othersAccessPermission="edit"/>
  </rangeList>
  <rangeList sheetStid="2" master="">
    <arrUserId title="区域2_9_4_2" rangeCreator="" othersAccessPermission="edit"/>
  </rangeList>
  <rangeList sheetStid="3" master="">
    <arrUserId title="区域2_9_4_2" rangeCreator="" othersAccessPermission="edit"/>
  </rangeList>
  <rangeList sheetStid="4" master="">
    <arrUserId title="区域2_9_4_2" rangeCreator="" othersAccessPermission="edit"/>
  </rangeList>
  <rangeList sheetStid="5" master="">
    <arrUserId title="区域2_9_4_2" rangeCreator="" othersAccessPermission="edit"/>
  </rangeList>
  <rangeList sheetStid="6" master=""/>
  <rangeList sheetStid="7" master=""/>
  <rangeList sheetStid="8" master=""/>
  <rangeList sheetStid="9" master=""/>
  <rangeList sheetStid="10" master=""/>
  <rangeList sheetStid="11" master="">
    <arrUserId title="区域2_9_4_2" rangeCreator="" othersAccessPermission="edit"/>
  </rangeList>
  <rangeList sheetStid="12" master="">
    <arrUserId title="区域2_9_4_2" rangeCreator="" othersAccessPermission="edit"/>
  </rangeList>
  <rangeList sheetStid="13" master=""/>
  <rangeList sheetStid="14" master=""/>
  <rangeList sheetStid="15" master=""/>
  <rangeList sheetStid="16" master=""/>
  <rangeList sheetStid="17" master=""/>
  <rangeList sheetStid="18" master=""/>
  <rangeList sheetStid="19" master=""/>
  <rangeList sheetStid="20" master=""/>
  <rangeList sheetStid="21" master=""/>
  <rangeList sheetStid="22" master="">
    <arrUserId title="区域2_9_4_2" rangeCreator="" othersAccessPermission="edit"/>
  </rangeList>
  <rangeList sheetStid="23" master=""/>
  <rangeList sheetStid="2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市项目总表-修改说明</vt:lpstr>
      <vt:lpstr>市项目总表0208(按照意见修改)</vt:lpstr>
      <vt:lpstr>项目库-修改说明0311</vt:lpstr>
      <vt:lpstr>项目库0323（按0311会议意见修改 </vt:lpstr>
      <vt:lpstr>项目库0413-修改说明 </vt:lpstr>
      <vt:lpstr>项目库统计汇总表0</vt:lpstr>
      <vt:lpstr>市本级统计汇总表1</vt:lpstr>
      <vt:lpstr>各县市区统计汇总表2</vt:lpstr>
      <vt:lpstr>附件2 2022年城市绿化年度目标任务表</vt:lpstr>
      <vt:lpstr>市本级项目库</vt:lpstr>
      <vt:lpstr>各县市区项目库</vt:lpstr>
      <vt:lpstr>按照品质提升增补(请在该表中补充)</vt:lpstr>
      <vt:lpstr>新基建</vt:lpstr>
      <vt:lpstr>防洪</vt:lpstr>
      <vt:lpstr>污水</vt:lpstr>
      <vt:lpstr>环卫</vt:lpstr>
      <vt:lpstr>古城</vt:lpstr>
      <vt:lpstr>供水</vt:lpstr>
      <vt:lpstr>城市更新</vt:lpstr>
      <vt:lpstr>美丽集镇</vt:lpstr>
      <vt:lpstr>园林</vt:lpstr>
      <vt:lpstr>交通</vt:lpstr>
      <vt:lpstr>报国家中央财政</vt:lpstr>
      <vt:lpstr>省重点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2006-09-16T00:00:00Z</dcterms:created>
  <cp:lastPrinted>2021-06-06T15:32:00Z</cp:lastPrinted>
  <dcterms:modified xsi:type="dcterms:W3CDTF">2022-04-09T10:50:48Z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E2EBFAB9EB244B00B5B57C4E07EF6C76</vt:lpwstr>
  </property>
</Properties>
</file>